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firstSheet="1" activeTab="1"/>
  </bookViews>
  <sheets>
    <sheet name="第三批" sheetId="1" state="hidden" r:id="rId1"/>
    <sheet name="首批扩围接续同组超3倍药品表" sheetId="8" r:id="rId2"/>
  </sheets>
  <externalReferences>
    <externalReference r:id="rId3"/>
    <externalReference r:id="rId4"/>
    <externalReference r:id="rId5"/>
  </externalReferences>
  <definedNames>
    <definedName name="_xlnm._FilterDatabase" localSheetId="0" hidden="1">第三批!$A$1:$AH$314</definedName>
    <definedName name="_xlnm._FilterDatabase" localSheetId="1" hidden="1">首批扩围接续同组超3倍药品表!$A$3:$W$136</definedName>
    <definedName name="_xlnm.Print_Titles" localSheetId="1">首批扩围接续同组超3倍药品表!$3:$3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<sst xmlns="http://schemas.openxmlformats.org/spreadsheetml/2006/main" count="4417" uniqueCount="1071">
  <si>
    <t>序号</t>
  </si>
  <si>
    <t>药品代码</t>
  </si>
  <si>
    <t>采购组</t>
  </si>
  <si>
    <t>代表品</t>
  </si>
  <si>
    <t>组别</t>
  </si>
  <si>
    <t>给药途径</t>
  </si>
  <si>
    <t>药品名称</t>
  </si>
  <si>
    <t>剂型</t>
  </si>
  <si>
    <t>剂型补充</t>
  </si>
  <si>
    <t>剂型系数</t>
  </si>
  <si>
    <t>规格</t>
  </si>
  <si>
    <t>包装
数量</t>
  </si>
  <si>
    <t>制剂
单位</t>
  </si>
  <si>
    <t>生产企业</t>
  </si>
  <si>
    <t>计价
单位</t>
  </si>
  <si>
    <t>中选价格
（元）</t>
  </si>
  <si>
    <t>日用量</t>
  </si>
  <si>
    <t>湖北公布日用量计算日用金额</t>
  </si>
  <si>
    <t>A组代表品最低日均费用</t>
  </si>
  <si>
    <t>倍数</t>
  </si>
  <si>
    <t>本品种日用金额</t>
  </si>
  <si>
    <t>同组最低日用金额</t>
  </si>
  <si>
    <t>与同组最低价的倍数关系</t>
  </si>
  <si>
    <t>同企业最低日用金额</t>
  </si>
  <si>
    <t>与同企业最低价的倍数关系</t>
  </si>
  <si>
    <t>1同；2不同</t>
  </si>
  <si>
    <t>湖北公布的日均费用均值</t>
  </si>
  <si>
    <t>本品与日均费用均值的倍数关系</t>
  </si>
  <si>
    <t>所有代表品同组最低日用金额</t>
  </si>
  <si>
    <t>与代表品同组最低价的倍数关系</t>
  </si>
  <si>
    <t>B组代表品计算的最低日均费用</t>
  </si>
  <si>
    <t>与B组代表品计算的最低日均费用倍数</t>
  </si>
  <si>
    <t>ZA17AAX0881020100009</t>
  </si>
  <si>
    <t>血脂康、脂必泰、脂必
妥</t>
  </si>
  <si>
    <t>A</t>
  </si>
  <si>
    <t>口服</t>
  </si>
  <si>
    <t>血脂康胶囊</t>
  </si>
  <si>
    <t>胶囊剂</t>
  </si>
  <si>
    <t>每粒装0.3g</t>
  </si>
  <si>
    <t>粒</t>
  </si>
  <si>
    <t>北京北大维信生物科技有限公司</t>
  </si>
  <si>
    <t>盒</t>
  </si>
  <si>
    <t>ZA17AAX0881010200009</t>
  </si>
  <si>
    <t>第三批，与代表品同组最低价相比小于3倍以内，同企业不同规格不符差比价的18个</t>
  </si>
  <si>
    <t>＞3倍</t>
  </si>
  <si>
    <t>ZA17AAZ0543010202224</t>
  </si>
  <si>
    <t>脂必妥胶囊</t>
  </si>
  <si>
    <t>0.28g</t>
  </si>
  <si>
    <t>四川绿叶制药股份有限公司</t>
  </si>
  <si>
    <t>首批接续的，与代表品同组最低价相比小于3倍以内，同企业不同规格不符差比价的78个</t>
  </si>
  <si>
    <t>ZA17AAZ0543020102224</t>
  </si>
  <si>
    <t>ZA17AAZ0154010102018</t>
  </si>
  <si>
    <t>脂必泰胶囊</t>
  </si>
  <si>
    <t>每粒装
     0.24g</t>
  </si>
  <si>
    <t>成都地奥九泓制药厂</t>
  </si>
  <si>
    <t>ZA17AAZ0155010205719</t>
  </si>
  <si>
    <t>B</t>
  </si>
  <si>
    <t>脂必妥片</t>
  </si>
  <si>
    <t>片剂</t>
  </si>
  <si>
    <t>素片</t>
  </si>
  <si>
    <t>每片重
     0.35g</t>
  </si>
  <si>
    <t>片</t>
  </si>
  <si>
    <t>云南永安制药有限公司</t>
  </si>
  <si>
    <t>ZA17AAZ0543010106461</t>
  </si>
  <si>
    <t>0.32g</t>
  </si>
  <si>
    <t>西藏藏药集团股份有限公司</t>
  </si>
  <si>
    <t>ZA17AAZ0543010206461</t>
  </si>
  <si>
    <t>ZA17AAZ0543020300051</t>
  </si>
  <si>
    <t>每粒装
     0.35g</t>
  </si>
  <si>
    <t>陕西健民制药有限公司</t>
  </si>
  <si>
    <t>ZA12HAM0064010201035</t>
  </si>
  <si>
    <t>脉血康、脑血康、活血
通脉</t>
  </si>
  <si>
    <t>脉血康胶囊</t>
  </si>
  <si>
    <t>肠溶胶
     囊</t>
  </si>
  <si>
    <t xml:space="preserve">    每粒装
0.25g(相当
于14个抗凝
血酶活性单
       位)</t>
  </si>
  <si>
    <t>重庆多普泰医药科技有限公司</t>
  </si>
  <si>
    <t>ZA12HAM0064010301035</t>
  </si>
  <si>
    <t>ZA12HAM0064010501035</t>
  </si>
  <si>
    <t>肠溶胶囊</t>
  </si>
  <si>
    <t>ZA12HAM0064010105547</t>
  </si>
  <si>
    <t>每粒装
     0.25g</t>
  </si>
  <si>
    <t>贵州信邦制药股份有限公司</t>
  </si>
  <si>
    <t>ZA12HAM0064010205547</t>
  </si>
  <si>
    <t>ZA12IAH0399010203212</t>
  </si>
  <si>
    <t>活血通脉胶囊</t>
  </si>
  <si>
    <t>乐普恒久远药业有限公司</t>
  </si>
  <si>
    <t>ZA12IAH0399010103212</t>
  </si>
  <si>
    <t>ZA12IAN0059020201174</t>
  </si>
  <si>
    <t>脑血康片</t>
  </si>
  <si>
    <t>片剂(薄
膜衣片)</t>
  </si>
  <si>
    <t>每片重
     0.16g</t>
  </si>
  <si>
    <t>天津天士力(辽宁)制药有限责任公司</t>
  </si>
  <si>
    <t>ZA12IAN0060010102176</t>
  </si>
  <si>
    <t>脑血康丸</t>
  </si>
  <si>
    <t>丸剂</t>
  </si>
  <si>
    <t>水丸</t>
  </si>
  <si>
    <t>每袋装1.5g</t>
  </si>
  <si>
    <t>袋</t>
  </si>
  <si>
    <t>四川康特能药业有限公司</t>
  </si>
  <si>
    <t>ZA12HAX0872010403784</t>
  </si>
  <si>
    <t>血栓通、三七通舒</t>
  </si>
  <si>
    <t>血栓通胶囊</t>
  </si>
  <si>
    <t xml:space="preserve">    每粒装
0.18g(含三
七总皂苷
100mg)</t>
  </si>
  <si>
    <t>哈尔滨珍宝制药有限公司</t>
  </si>
  <si>
    <t>ZA12HAX0872010203784</t>
  </si>
  <si>
    <t>ZA12HAX0872010303784</t>
  </si>
  <si>
    <t>ZA12HAX0872010503784</t>
  </si>
  <si>
    <t>ZA12HAS0085010202033</t>
  </si>
  <si>
    <t>三七通舒胶囊</t>
  </si>
  <si>
    <t>每粒装0.2g</t>
  </si>
  <si>
    <t>成都华神科技集团股份有限公司制药厂</t>
  </si>
  <si>
    <t>ZA12HAS0085010302033</t>
  </si>
  <si>
    <t>ZA12HAS0085010402033</t>
  </si>
  <si>
    <t>胶囊剂
(肠溶胶
囊)</t>
  </si>
  <si>
    <t>ZA04BAX0048010205337</t>
  </si>
  <si>
    <t>喜炎平、穿心莲、穿琥
宁、炎琥宁</t>
  </si>
  <si>
    <t>注射</t>
  </si>
  <si>
    <t>喜炎平注射液</t>
  </si>
  <si>
    <t>注射剂</t>
  </si>
  <si>
    <t>每支装
2ml:50mg</t>
  </si>
  <si>
    <t>支</t>
  </si>
  <si>
    <t>江西青峰药业有限公司</t>
  </si>
  <si>
    <t>ZA04BAX0048020205337</t>
  </si>
  <si>
    <t>每支装
5ml:125mg</t>
  </si>
  <si>
    <t>XR07AXY034B001020201066</t>
  </si>
  <si>
    <t>注射用炎琥宁</t>
  </si>
  <si>
    <t>冻干粉
针剂</t>
  </si>
  <si>
    <t>80mg</t>
  </si>
  <si>
    <t>瓶</t>
  </si>
  <si>
    <t>重庆药友制药有限责任公司</t>
  </si>
  <si>
    <t>XR07AXY034B001010201066</t>
  </si>
  <si>
    <t>注射用炎琥
宁</t>
  </si>
  <si>
    <t>40mg</t>
  </si>
  <si>
    <t>XR07AXY034B001030500594</t>
  </si>
  <si>
    <t>珠海同源药业有限公司</t>
  </si>
  <si>
    <t>XR07AXY034B001010300594</t>
  </si>
  <si>
    <t>0.2g</t>
  </si>
  <si>
    <t>XR07AXY034B014020104152</t>
  </si>
  <si>
    <t>冻干粉
     针</t>
  </si>
  <si>
    <t>瑞阳制药股份有限公司</t>
  </si>
  <si>
    <t>XR07AXY034B014010104152</t>
  </si>
  <si>
    <t>XR07AXY034B001010203783</t>
  </si>
  <si>
    <t>200mg</t>
  </si>
  <si>
    <t>XR07AXY034B001010303701</t>
  </si>
  <si>
    <t>哈药集团生物工程有限公司</t>
  </si>
  <si>
    <t>XR07AXY034B001010205816</t>
  </si>
  <si>
    <t>海南斯达制药有限公司</t>
  </si>
  <si>
    <t>XR07AXY034B001030205816</t>
  </si>
  <si>
    <t>160mg</t>
  </si>
  <si>
    <t>XR07AXY034B001060105816</t>
  </si>
  <si>
    <t>400mg</t>
  </si>
  <si>
    <t>XR07AXY034B001040205816</t>
  </si>
  <si>
    <t>XR07AXY034B001050205816</t>
  </si>
  <si>
    <t>XJ05AXC047B003020202068</t>
  </si>
  <si>
    <t>注射用穿琥
宁</t>
  </si>
  <si>
    <t>注射用
无菌粉
     末</t>
  </si>
  <si>
    <t>20mg</t>
  </si>
  <si>
    <t>成都通德药业有限公司</t>
  </si>
  <si>
    <t>XR07AXY034B003010102066</t>
  </si>
  <si>
    <t>成都天台山制药股份有限公司</t>
  </si>
  <si>
    <t>XJ05AXC047B003020102066</t>
  </si>
  <si>
    <t>XJ05AXC047B003030102066</t>
  </si>
  <si>
    <t>XR07AXY034B003030102066</t>
  </si>
  <si>
    <t>XR07AXY034B001010203671</t>
  </si>
  <si>
    <t>0.16g</t>
  </si>
  <si>
    <t>哈尔滨松鹤制药有限公司</t>
  </si>
  <si>
    <t>XR07AXY034B001020203671</t>
  </si>
  <si>
    <t>XR07AXY034B001020302557</t>
  </si>
  <si>
    <t>河北爱尔海泰制药有限公司</t>
  </si>
  <si>
    <t>XR07AXY034B001020400356</t>
  </si>
  <si>
    <t>广州一品红制药有限公司</t>
  </si>
  <si>
    <t>XR07AXY034B001010400356</t>
  </si>
  <si>
    <t>XR07AXY034B001010102092</t>
  </si>
  <si>
    <t>200mg(以
C28H34KNa
O10·H2O计
)</t>
  </si>
  <si>
    <t>峨眉山通惠制药有限公司</t>
  </si>
  <si>
    <t>XR07AXY034B001010102049</t>
  </si>
  <si>
    <t>四川宏明博思药业有限公司</t>
  </si>
  <si>
    <t>XR07AXY034B001020202049</t>
  </si>
  <si>
    <t>XR07AXY034B001020303160</t>
  </si>
  <si>
    <t>西安利君制药有限责任公司</t>
  </si>
  <si>
    <t>XR07AXY034B001030103160</t>
  </si>
  <si>
    <t>西安远大德天药业股份有限公司</t>
  </si>
  <si>
    <t>XR07AXY034B001010204900</t>
  </si>
  <si>
    <t>湖南恒生制药股份有限公司</t>
  </si>
  <si>
    <t>XR07AXY034B001010203687</t>
  </si>
  <si>
    <t>哈尔滨誉衡制药有限公司</t>
  </si>
  <si>
    <t>XR07AXY034B001020203687</t>
  </si>
  <si>
    <t>0.4g</t>
  </si>
  <si>
    <t>XR07AXY034B001010202357</t>
  </si>
  <si>
    <t>陕西博森生物制药股份集团有限公司</t>
  </si>
  <si>
    <t>ZA12GAH0121010102974</t>
  </si>
  <si>
    <t>红花、红花黄色素</t>
  </si>
  <si>
    <t>红花注射液</t>
  </si>
  <si>
    <t>注射液</t>
  </si>
  <si>
    <t>每支5ml</t>
  </si>
  <si>
    <t>山西华卫药业有限公司</t>
  </si>
  <si>
    <t>ZA12GAH0121020102974</t>
  </si>
  <si>
    <t>每支10ml</t>
  </si>
  <si>
    <t>ZA12GAH0121020202974</t>
  </si>
  <si>
    <t>每支20ml</t>
  </si>
  <si>
    <t>ZA12GAH0121010102887</t>
  </si>
  <si>
    <t>每支装5ml</t>
  </si>
  <si>
    <t>ZA12GAH0121020102887</t>
  </si>
  <si>
    <t>每支装20ml</t>
  </si>
  <si>
    <t>ZA12GAH0121020102959</t>
  </si>
  <si>
    <t>亚宝药业集团股份有限公司</t>
  </si>
  <si>
    <t>ZA12GAH0121030102959</t>
  </si>
  <si>
    <t>ZA12GAH0121010201833</t>
  </si>
  <si>
    <t>5ml</t>
  </si>
  <si>
    <t>湖北民康制药有限公司</t>
  </si>
  <si>
    <t>ZA12GAH0121020201833</t>
  </si>
  <si>
    <t>ZA12GAH0121020102902</t>
  </si>
  <si>
    <t>山西康宝生物制品股份有限公司</t>
  </si>
  <si>
    <t>ZA12GAH0121010102902</t>
  </si>
  <si>
    <t>ZA12AAX0896010203189</t>
  </si>
  <si>
    <t>芪龙、消栓</t>
  </si>
  <si>
    <t>消栓肠溶胶囊</t>
  </si>
  <si>
    <t>三门峡赛诺维制药有限公司</t>
  </si>
  <si>
    <t>ZA12AAX0896010103189</t>
  </si>
  <si>
    <t>ZA12AAX0896010303189</t>
  </si>
  <si>
    <t>消栓肠溶胶
囊</t>
  </si>
  <si>
    <t>肠溶胶
囊</t>
  </si>
  <si>
    <t>ZA12AAQ0086010103988</t>
  </si>
  <si>
    <t>芪龙胶囊</t>
  </si>
  <si>
    <t>0.2g/粒</t>
  </si>
  <si>
    <t>济宁华能制药厂有限公司</t>
  </si>
  <si>
    <t>ZA12AAQ0086010203988</t>
  </si>
  <si>
    <t>ZA12AAX0269010103783</t>
  </si>
  <si>
    <t>消栓口服液</t>
  </si>
  <si>
    <t>合剂</t>
  </si>
  <si>
    <t>每支装10ml</t>
  </si>
  <si>
    <t>黑龙江珍宝岛药业股份有限公司</t>
  </si>
  <si>
    <t>ZA12AAX0269010103355</t>
  </si>
  <si>
    <t>10ml</t>
  </si>
  <si>
    <t>吉林敖东集团力源制药股份有限公司</t>
  </si>
  <si>
    <t>ZA12AAX0269010104220</t>
  </si>
  <si>
    <t>口服液</t>
  </si>
  <si>
    <t>威海人生药业有限公司</t>
  </si>
  <si>
    <t>ZA12AAX0269010103316</t>
  </si>
  <si>
    <t>吉林省北芪科技制药有限公司</t>
  </si>
  <si>
    <t>ZA12AAX0269020103543</t>
  </si>
  <si>
    <t>钓鱼台医药集团吉林长青药业股份有限公司</t>
  </si>
  <si>
    <t>ZA12AAX0269010202615</t>
  </si>
  <si>
    <t>河北扁鹊制药有限公司</t>
  </si>
  <si>
    <t>ZA12AAX0269010103916</t>
  </si>
  <si>
    <t>内蒙古通辽制药股份有限公司</t>
  </si>
  <si>
    <t>ZA12AAX0269010101032</t>
  </si>
  <si>
    <t>重庆三峡云海药业股份有限公司</t>
  </si>
  <si>
    <t>ZA12AAX0269010103465</t>
  </si>
  <si>
    <t>吉林吉尔吉药业有限公司</t>
  </si>
  <si>
    <t>ZA04CCS0705030205505</t>
  </si>
  <si>
    <t>舒肝宁、茵栀黄</t>
  </si>
  <si>
    <t>舒肝宁注射
液</t>
  </si>
  <si>
    <t>每支装2ml</t>
  </si>
  <si>
    <t>贵州瑞和制药有限公司</t>
  </si>
  <si>
    <t>ZA04CCS0705040105505</t>
  </si>
  <si>
    <t>ZA04CCY0470010202729</t>
  </si>
  <si>
    <t>茵栀黄注射
液</t>
  </si>
  <si>
    <t>神威药业集团有限公司</t>
  </si>
  <si>
    <t>ZA04CCY0470010102943</t>
  </si>
  <si>
    <t>山西太行药业股份有限公司</t>
  </si>
  <si>
    <t>ZA01BAZ0410030103714</t>
  </si>
  <si>
    <t>双黄连</t>
  </si>
  <si>
    <t>注射用双黄
连(冻干)</t>
  </si>
  <si>
    <t>每支装
    600mg</t>
  </si>
  <si>
    <t>哈药集团中药二厂</t>
  </si>
  <si>
    <t>ZA01BAS0846010103020</t>
  </si>
  <si>
    <t>双黄连注射
液</t>
  </si>
  <si>
    <t>河南福森药业有限公司</t>
  </si>
  <si>
    <t>ZA01BAS0846010203762</t>
  </si>
  <si>
    <t>黑龙江省格润药业有限责任公司</t>
  </si>
  <si>
    <t>ZA01BAS0846010103783</t>
  </si>
  <si>
    <t>ZA01BAZ0410010103773</t>
  </si>
  <si>
    <t>注射用双黄
    连(冻干)</t>
  </si>
  <si>
    <t>每支装
600mg</t>
  </si>
  <si>
    <t>黑龙江省松花江医药科技有限公司</t>
  </si>
  <si>
    <t>ZA01BAS0846010102174</t>
  </si>
  <si>
    <t>双黄连注射液</t>
  </si>
  <si>
    <t>20ml</t>
  </si>
  <si>
    <t>神威药业(四川)有限公司</t>
  </si>
  <si>
    <t>ZA01BAS0846010103776</t>
  </si>
  <si>
    <t>黑龙江金九药业股份有限公司</t>
  </si>
  <si>
    <t>ZA01BAS0846020102943</t>
  </si>
  <si>
    <t>ZA12CAD0068010500716</t>
  </si>
  <si>
    <t>丹参</t>
  </si>
  <si>
    <t>丹参片</t>
  </si>
  <si>
    <t>薄膜衣
片</t>
  </si>
  <si>
    <t>/</t>
  </si>
  <si>
    <t>上海雷允上药业有限公司</t>
  </si>
  <si>
    <t>ZA12CAD0068010400716</t>
  </si>
  <si>
    <t>ZA12CAD0068010800716</t>
  </si>
  <si>
    <t>ZA12CAD0068010900716</t>
  </si>
  <si>
    <t>ZA12CAD0068010200758</t>
  </si>
  <si>
    <t>每片重
0.27g</t>
  </si>
  <si>
    <t>上海上药杏灵科技药业股份有限公司</t>
  </si>
  <si>
    <t>ZA12CAD0067010103095</t>
  </si>
  <si>
    <t>丹参口服液</t>
  </si>
  <si>
    <t>河南太龙药业股份有限公司</t>
  </si>
  <si>
    <t>ZA12CAD0067010203095</t>
  </si>
  <si>
    <t>ZA12CAD0067010303095</t>
  </si>
  <si>
    <t>ZA12CAD0066020105327</t>
  </si>
  <si>
    <t>丹参颗粒</t>
  </si>
  <si>
    <t>颗粒剂</t>
  </si>
  <si>
    <t>每袋装
10g(相当于
原药材10g)</t>
  </si>
  <si>
    <t>江西南昌济生制药有限责任公司</t>
  </si>
  <si>
    <t>ZA12CAD0066010101055</t>
  </si>
  <si>
    <t>颗粒剂
(无蔗糖)</t>
  </si>
  <si>
    <t>每袋装3克
(相当于饮
片10g)</t>
  </si>
  <si>
    <t>天圣制药集团股份有限公司</t>
  </si>
  <si>
    <t>ZA12CAD0068010200690</t>
  </si>
  <si>
    <t>每片相当于
生药1g 、每
    片0.26g</t>
  </si>
  <si>
    <t>上海黄海制药有限责任公司</t>
  </si>
  <si>
    <t>ZA12CAD0069010301203</t>
  </si>
  <si>
    <t>丹参软胶囊</t>
  </si>
  <si>
    <t>胶囊剂
(软胶囊)</t>
  </si>
  <si>
    <t>每粒装0.5g</t>
  </si>
  <si>
    <t>辽宁海一制药有限公司</t>
  </si>
  <si>
    <t>ZA12CAD0069010201203</t>
  </si>
  <si>
    <t>ZA12CAD0066010102168</t>
  </si>
  <si>
    <t xml:space="preserve">    每袋装
3g(相当于
饮片10g)</t>
  </si>
  <si>
    <t>四川金辉药业有限公司</t>
  </si>
  <si>
    <t>ZA12CAD0066010202168</t>
  </si>
  <si>
    <t>ZA12CAD0068010103010</t>
  </si>
  <si>
    <t>薄膜衣片</t>
  </si>
  <si>
    <t>辅仁药业集团有限公司</t>
  </si>
  <si>
    <t>ZA12CAD0068010100640</t>
  </si>
  <si>
    <t>每片含丹参
以丹酚酸
B(C36H30O
16)计,不得
少于11mg</t>
  </si>
  <si>
    <t>上海蔡同德堂中药制药厂有限公司</t>
  </si>
  <si>
    <t>ZA12CAD0068010300640</t>
  </si>
  <si>
    <t>ZA12CAD0067020101508</t>
  </si>
  <si>
    <t>江苏海昇药业有限公司</t>
  </si>
  <si>
    <t>ZA12CAD0066010102140</t>
  </si>
  <si>
    <t>每袋装10g</t>
  </si>
  <si>
    <t>四川逢春制药有限公司</t>
  </si>
  <si>
    <t>ZA12CAD0068020103510</t>
  </si>
  <si>
    <t>片剂(糖
衣片)</t>
  </si>
  <si>
    <t>无</t>
  </si>
  <si>
    <t>辽源誉隆亚东药业有限责任公司</t>
  </si>
  <si>
    <t>ZA12CAD0065010105623</t>
  </si>
  <si>
    <t>丹参胶囊</t>
  </si>
  <si>
    <t>西双版纳雨林制药有限责任公司</t>
  </si>
  <si>
    <t>ZA12CAD0068010203191</t>
  </si>
  <si>
    <t>糖衣片</t>
  </si>
  <si>
    <t>三门峡广宇生物制药有限公司</t>
  </si>
  <si>
    <t>ZA12CAD0068010103191</t>
  </si>
  <si>
    <t>ZA12CAD0068010303191</t>
  </si>
  <si>
    <t>ZA09GAS0502010104762</t>
  </si>
  <si>
    <t>生脉、益气复脉</t>
  </si>
  <si>
    <t>生脉饮(党参
方 、低糖)</t>
  </si>
  <si>
    <t>正大青春宝药业有限公司</t>
  </si>
  <si>
    <t>ZA09HAS0501010104762</t>
  </si>
  <si>
    <t>生脉饮</t>
  </si>
  <si>
    <t>ZA09HAS0501020102306</t>
  </si>
  <si>
    <t>合剂(口
服液)</t>
  </si>
  <si>
    <t xml:space="preserve">    每支装
10ml(相当
于饮片4g)</t>
  </si>
  <si>
    <t>太极集团四川天诚制药有限公司</t>
  </si>
  <si>
    <t>ZA09HAS0496010202294</t>
  </si>
  <si>
    <t>生脉胶囊</t>
  </si>
  <si>
    <t>胶囊剂
(硬胶囊)</t>
  </si>
  <si>
    <t>国药集团宜宾制药有限责任公司</t>
  </si>
  <si>
    <t>ZA09HAS0496010402294</t>
  </si>
  <si>
    <t>ZA09HAY0340010102305</t>
  </si>
  <si>
    <t>益气复脉颗
粒</t>
  </si>
  <si>
    <t xml:space="preserve">    每袋装
3g(每1g相
当于饮片
1.827g)</t>
  </si>
  <si>
    <t>太极集团四川太极制药有限公司</t>
  </si>
  <si>
    <t>ZA09HAY0340010202305</t>
  </si>
  <si>
    <t>ZA09HAS0501010104012</t>
  </si>
  <si>
    <t>鲁南厚普制药有限公司</t>
  </si>
  <si>
    <t>ZA09HAS0501010104293</t>
  </si>
  <si>
    <t>精诚徽药药业股份有限公司</t>
  </si>
  <si>
    <t>ZA09HAS0505010103304</t>
  </si>
  <si>
    <t>生脉饮口服
液</t>
  </si>
  <si>
    <t>长春大政药业科技有限公司</t>
  </si>
  <si>
    <t>ZA09HAS1009010103430</t>
  </si>
  <si>
    <t>生脉饮(人参
方)</t>
  </si>
  <si>
    <t>吉林省康福药业有限公司</t>
  </si>
  <si>
    <t>ZA09HAS1009020403430</t>
  </si>
  <si>
    <t>ZA09HAS0501010103752</t>
  </si>
  <si>
    <t>每支装10毫
        升</t>
  </si>
  <si>
    <t>黑龙江瑞格制药有限公司</t>
  </si>
  <si>
    <t>ZA09HAS0501010203752</t>
  </si>
  <si>
    <t>ZA09HAS0501010203310</t>
  </si>
  <si>
    <t>长春雷允上药业有限公司</t>
  </si>
  <si>
    <t>ZA09HAS0505010203794</t>
  </si>
  <si>
    <t>每1ml相当
于饮片0.4g,
    每支装
10ml(无蔗
       糖)</t>
  </si>
  <si>
    <t>ZA09GAS0502010101835</t>
  </si>
  <si>
    <t>生脉饮(党参
方)</t>
  </si>
  <si>
    <t>湖北纽兰药业有限公司</t>
  </si>
  <si>
    <t>ZA09HAS0501010101835</t>
  </si>
  <si>
    <t>ZA09GAS0502010101811</t>
  </si>
  <si>
    <t>湖北虎泉药业有限公司</t>
  </si>
  <si>
    <t>ZA09GAS0502020101811</t>
  </si>
  <si>
    <t>ZA09HAS0501010105367</t>
  </si>
  <si>
    <t>江西诚志永丰药业有限责任公司</t>
  </si>
  <si>
    <t>ZA09HAS0501020204220</t>
  </si>
  <si>
    <t>ZA09HAS0501010505306</t>
  </si>
  <si>
    <t>10ml/支</t>
  </si>
  <si>
    <t>江西和盈药业有限公司</t>
  </si>
  <si>
    <t>ZA09GAS0502030205306</t>
  </si>
  <si>
    <t>20ml/支</t>
  </si>
  <si>
    <t>ZA09HAS0496010300064</t>
  </si>
  <si>
    <t>每粒装
0.35g</t>
  </si>
  <si>
    <t>复寿堂药业河南省有限公司</t>
  </si>
  <si>
    <t>ZA09GAS0502010105718</t>
  </si>
  <si>
    <t>广州市联瑞制药有限公司</t>
  </si>
  <si>
    <t>ZA09GAS0502010205718</t>
  </si>
  <si>
    <t>ZA09GAS0502010205390</t>
  </si>
  <si>
    <t>江西钟山药业有限责任公司</t>
  </si>
  <si>
    <t>ZA09GAS0502010105390</t>
  </si>
  <si>
    <t>ZA09HAS0501010102110</t>
  </si>
  <si>
    <t>四川天德制药有限公司</t>
  </si>
  <si>
    <t>ZA09HAS0501020102110</t>
  </si>
  <si>
    <t>ZA09HAS0501020502110</t>
  </si>
  <si>
    <t>ZA09HAS0501010201833</t>
  </si>
  <si>
    <t>ZA09HAS0501010101833</t>
  </si>
  <si>
    <t>ZA09HAS0501010103125</t>
  </si>
  <si>
    <t>河南省康华药业股份有限公司</t>
  </si>
  <si>
    <t>ZA09HAS0501010103485</t>
  </si>
  <si>
    <t>每支装10毫
升</t>
  </si>
  <si>
    <t>钓鱼台医药集团吉林天强制药股份有限公司</t>
  </si>
  <si>
    <t>ZA09HAS0501010303485</t>
  </si>
  <si>
    <t>ZA09HAS0501010103376</t>
  </si>
  <si>
    <t>吉林显锋科技制药有限公司</t>
  </si>
  <si>
    <t>ZA09HAS0501020103376</t>
  </si>
  <si>
    <t>ZA09HAS0501010203263</t>
  </si>
  <si>
    <t>郑州瑞星药业有限公司</t>
  </si>
  <si>
    <t>ZA09HAS0501010103263</t>
  </si>
  <si>
    <t>ZA09GAS0502010101793</t>
  </si>
  <si>
    <t>湖北御金丹药业有限公司</t>
  </si>
  <si>
    <t>ZA09GAS0502020301793</t>
  </si>
  <si>
    <t>ZA09HAS0501010203316</t>
  </si>
  <si>
    <t>ZA09HAS0501010203494</t>
  </si>
  <si>
    <t>吉林一正药业集团有限公司</t>
  </si>
  <si>
    <t>ZA09HAS0501020203494</t>
  </si>
  <si>
    <t>ZA09HAS0501010102310</t>
  </si>
  <si>
    <t>四川双新制药有限公司</t>
  </si>
  <si>
    <t>ZA09HAS0501010202454</t>
  </si>
  <si>
    <t>西安阿房宫药业股份有限公司</t>
  </si>
  <si>
    <t>ZA09GAS0498010101912</t>
  </si>
  <si>
    <t>生脉颗粒(党
参方)</t>
  </si>
  <si>
    <t>李时珍医药集团有限公司</t>
  </si>
  <si>
    <t>ZA09GAS0498010201912</t>
  </si>
  <si>
    <t>ZA09HAS0501030103509</t>
  </si>
  <si>
    <t>ZA09HAS0501010103040</t>
  </si>
  <si>
    <t>河南百年康鑫药业有限公司</t>
  </si>
  <si>
    <t>ZA09HAS0501010203040</t>
  </si>
  <si>
    <t>ZA09HAS0501010103154</t>
  </si>
  <si>
    <t>洛阳顺势药业有限公司</t>
  </si>
  <si>
    <t>ZA12HAD0225010105729</t>
  </si>
  <si>
    <t>灯盏花素、灯盏细辛</t>
  </si>
  <si>
    <t>灯盏花素片</t>
  </si>
  <si>
    <t>每片含灯盏
花素20mg</t>
  </si>
  <si>
    <t>云南植物药业有限公司</t>
  </si>
  <si>
    <t>ZA12HAD0225010105613</t>
  </si>
  <si>
    <t>ZA12HAD0225010305729</t>
  </si>
  <si>
    <t>ZA12HAD0408010205729</t>
  </si>
  <si>
    <t>灯盏细辛颗粒</t>
  </si>
  <si>
    <t>3g(含总黄
酮80mg,无
蔗糖)</t>
  </si>
  <si>
    <t>ZA12HAD0225010105337</t>
  </si>
  <si>
    <t>每片含灯盏
花素20毫克</t>
  </si>
  <si>
    <t>ZA12HAD0225010205337</t>
  </si>
  <si>
    <t>ZA12HAD0225010104452</t>
  </si>
  <si>
    <t>芜湖绿叶制药有限公司</t>
  </si>
  <si>
    <t>ZA12HAD0225010103204</t>
  </si>
  <si>
    <t>遂成药业股份有限公司</t>
  </si>
  <si>
    <t>ZA12HAD0225010100269</t>
  </si>
  <si>
    <t>片剂(素
片)</t>
  </si>
  <si>
    <t>广东彼迪药业有限公司</t>
  </si>
  <si>
    <t>ZA12HAD0225020300269</t>
  </si>
  <si>
    <t>ZA12HAD0225010200365</t>
  </si>
  <si>
    <t>片剂(薄
膜衣)</t>
  </si>
  <si>
    <t>广东雷允上药业有限公司</t>
  </si>
  <si>
    <t>ZA12HAD0225010300365</t>
  </si>
  <si>
    <t>ZA12HAD0222010105400</t>
  </si>
  <si>
    <t>灯盏花素滴丸</t>
  </si>
  <si>
    <t>滴丸剂</t>
  </si>
  <si>
    <t>每丸重
22mg</t>
  </si>
  <si>
    <t>丸</t>
  </si>
  <si>
    <t>南昌弘益药业有限公司</t>
  </si>
  <si>
    <t>ZA12HAD0225020305725</t>
  </si>
  <si>
    <t>云南圣科药业有限公司</t>
  </si>
  <si>
    <t>ZA12HAD0225010100239</t>
  </si>
  <si>
    <t>悦康药业集团股份有限公司</t>
  </si>
  <si>
    <t>ZA12HAD0225010200239</t>
  </si>
  <si>
    <t>ZA12HAD0223010109656</t>
  </si>
  <si>
    <t>灯盏花素分
       散片</t>
  </si>
  <si>
    <t>分散片</t>
  </si>
  <si>
    <t>每片重
0.15g(含灯
盏花素
20mg)</t>
  </si>
  <si>
    <t>山西振东制药股份有限公司</t>
  </si>
  <si>
    <t>ZA12HAD0225010200324</t>
  </si>
  <si>
    <t>广东元宁制药有限公司</t>
  </si>
  <si>
    <t>ZA12HAD0225010100324</t>
  </si>
  <si>
    <t>ZA12HAD0225010105726</t>
  </si>
  <si>
    <t>云南云河药业股份有限公司</t>
  </si>
  <si>
    <t>ZA12HAD0225010305726</t>
  </si>
  <si>
    <t>ZA12HAD0225010104945</t>
  </si>
  <si>
    <t>康普药业股份有限公司</t>
  </si>
  <si>
    <t>ZA12HAD0225010105650</t>
  </si>
  <si>
    <t>云南昊邦制药有限公司</t>
  </si>
  <si>
    <t>ZA12HAD0230010205650</t>
  </si>
  <si>
    <t>灯盏细辛胶囊</t>
  </si>
  <si>
    <t>0.18g</t>
  </si>
  <si>
    <t>ZA12HAD0225010105682</t>
  </si>
  <si>
    <t>云南生物谷药业股份有限公司</t>
  </si>
  <si>
    <t>ZA12HAD0231010105683</t>
  </si>
  <si>
    <t>灯盏细辛软
       胶囊</t>
  </si>
  <si>
    <t>每粒装0.4g</t>
  </si>
  <si>
    <t>ZA12HAD0225010103422</t>
  </si>
  <si>
    <t>通化惠康生物制药有限公司</t>
  </si>
  <si>
    <t>ZA12HAD0225020201290</t>
  </si>
  <si>
    <t>沈阳管城制药有限责任公司</t>
  </si>
  <si>
    <t>ZA12HAD0225010203728</t>
  </si>
  <si>
    <t>黑龙江鼎恒升药业有限公司</t>
  </si>
  <si>
    <t>ZA12HAD0225010203165</t>
  </si>
  <si>
    <t>ZA12HAD0225010105699</t>
  </si>
  <si>
    <t xml:space="preserve">    每片重
0.155g(含灯
    盏花素
     20mg)</t>
  </si>
  <si>
    <t>云南玉药生物制药有限公司</t>
  </si>
  <si>
    <t>ZA12HAD0225010205699</t>
  </si>
  <si>
    <t>ZA12HAD0225020103389</t>
  </si>
  <si>
    <t>吉林龙鑫药业有限公司</t>
  </si>
  <si>
    <t>ZA12HAD0225010103225</t>
  </si>
  <si>
    <t>河南大新药业有限公司</t>
  </si>
  <si>
    <t>ZA12HAD0225020103485</t>
  </si>
  <si>
    <t xml:space="preserve">    每片重
0.15g(含灯
    盏花素
     20mg)</t>
  </si>
  <si>
    <t>ZC01AAY0003010201503</t>
  </si>
  <si>
    <t>鸦胆子油</t>
  </si>
  <si>
    <t>鸦胆子油软
       胶囊</t>
  </si>
  <si>
    <t>0.53g</t>
  </si>
  <si>
    <t>江苏万高药业股份有限公司</t>
  </si>
  <si>
    <t>ZC01AAY0003010301503</t>
  </si>
  <si>
    <t>ZC01AAY0003010205342</t>
  </si>
  <si>
    <t>软胶囊
剂</t>
  </si>
  <si>
    <t>每粒装
     0.53g</t>
  </si>
  <si>
    <t>华润三九（南昌）药业有限公司</t>
  </si>
  <si>
    <t>ZC01AAY0003010105342</t>
  </si>
  <si>
    <t>ZC01AAY0757030101334</t>
  </si>
  <si>
    <t>鸦胆子油口
     服乳液</t>
  </si>
  <si>
    <t>口服乳
剂</t>
  </si>
  <si>
    <t>每1ml含鸦
    胆子油
0.1ml,每瓶
装60ml</t>
  </si>
  <si>
    <t>沈阳药大雷允上药业有限责任公司</t>
  </si>
  <si>
    <t>ZC01AAY0757010100375</t>
  </si>
  <si>
    <t>乳剂</t>
  </si>
  <si>
    <t>广州白云山明兴制药有限公司</t>
  </si>
  <si>
    <t>ZC01AAY0003010205849</t>
  </si>
  <si>
    <t>每粒装
     0.71g</t>
  </si>
  <si>
    <t>海南万玮制药有限公司</t>
  </si>
  <si>
    <t>ZC01AAY0003010105849</t>
  </si>
  <si>
    <t>ZC01AAY0757020103543</t>
  </si>
  <si>
    <t>ZC01AAY0757010103543</t>
  </si>
  <si>
    <t>ZC01AAY0757020203543</t>
  </si>
  <si>
    <t>ZC01AAY0757030103543</t>
  </si>
  <si>
    <t>每支装
     250ml</t>
  </si>
  <si>
    <t>ZC01AAY0757010103430</t>
  </si>
  <si>
    <t>ZC01AAY0757010103425</t>
  </si>
  <si>
    <t>吉林省集安益盛药业股份有限公司</t>
  </si>
  <si>
    <t>ZC01AAY0757020503425</t>
  </si>
  <si>
    <t>ZA09AAC0505030103793</t>
  </si>
  <si>
    <t>刺五加</t>
  </si>
  <si>
    <t>刺五加注射液</t>
  </si>
  <si>
    <t xml:space="preserve">      每支
20ml(含总
      黄酮
100mg)</t>
  </si>
  <si>
    <t>黑龙江乌苏里江制药有限公司</t>
  </si>
  <si>
    <t>ZA09AAC0505020103729</t>
  </si>
  <si>
    <t>多多药业有限公司</t>
  </si>
  <si>
    <t>ZA09AAC0505020103776</t>
  </si>
  <si>
    <t xml:space="preserve">    每支装
20ml(含总
      黄酮
100mg)</t>
  </si>
  <si>
    <t>ZA09AAC0505010103820</t>
  </si>
  <si>
    <t>ZA09AAC0505010203784</t>
  </si>
  <si>
    <t>哈尔滨市方圣医药科技有限公司</t>
  </si>
  <si>
    <t>ZA12GAN0050010200374</t>
  </si>
  <si>
    <t>脑心清</t>
  </si>
  <si>
    <t>脑心清片</t>
  </si>
  <si>
    <t xml:space="preserve">    每片重
0.41g(含柿
叶提取物
     50mg)</t>
  </si>
  <si>
    <t>广州白云山和记黄埔中药有限公司</t>
  </si>
  <si>
    <t>ZA12GAN0050020100374</t>
  </si>
  <si>
    <t>0.41g(含柿
叶提取物
100mg)</t>
  </si>
  <si>
    <t>ZA12GAN0049010201283</t>
  </si>
  <si>
    <t>脑心清胶囊</t>
  </si>
  <si>
    <t>每粒装
     0.30g</t>
  </si>
  <si>
    <t>沈阳东新药业有限公司</t>
  </si>
  <si>
    <t>ZA12GAN0049010101283</t>
  </si>
  <si>
    <t>ZA12GAN0049010301283</t>
  </si>
  <si>
    <t>ZA12GAN0049010202295</t>
  </si>
  <si>
    <t xml:space="preserve">    每粒装
0.15g(含柿
叶干浸膏
     50mg)</t>
  </si>
  <si>
    <t>ZA09BAD0254010102017</t>
  </si>
  <si>
    <t>地榆升白</t>
  </si>
  <si>
    <t>地榆升白片</t>
  </si>
  <si>
    <t>薄膜衣
     片</t>
  </si>
  <si>
    <t>0.1g(相当于
饮片5mg)</t>
  </si>
  <si>
    <t>成都地奥集团天府药业股份有限公司</t>
  </si>
  <si>
    <t>ZA09BAD0404010202017</t>
  </si>
  <si>
    <t>地榆升白胶囊</t>
  </si>
  <si>
    <t>0.1g</t>
  </si>
  <si>
    <t>ZA09BAD0404010203022</t>
  </si>
  <si>
    <t>硬胶囊</t>
  </si>
  <si>
    <t>每粒装
    0.255g</t>
  </si>
  <si>
    <t>河南辅仁堂制药有限公司</t>
  </si>
  <si>
    <t>ZA09BAD0404010103022</t>
  </si>
  <si>
    <t>ZA09BAD0404010103944</t>
  </si>
  <si>
    <t xml:space="preserve">    每粒装
0.1g(相当于
饮片5mg)</t>
  </si>
  <si>
    <t>迪沙药业集团有限公司</t>
  </si>
  <si>
    <t>ZA09BAD0404010105858</t>
  </si>
  <si>
    <t>甘肃河西制药有限责任公司</t>
  </si>
  <si>
    <t>ZA09BAD0404010102181</t>
  </si>
  <si>
    <t>四川诺迪康威光制药有限公司</t>
  </si>
  <si>
    <t>ZA09BAD0404010202513</t>
  </si>
  <si>
    <t>每粒装
    0.18g</t>
  </si>
  <si>
    <t>西安仁仁药业有限公司</t>
  </si>
  <si>
    <t>ZA09BAD0404010202204</t>
  </si>
  <si>
    <t xml:space="preserve">    每粒装
0.2g(相当于
饮片10mg)</t>
  </si>
  <si>
    <t>四川奇力制药有限公司</t>
  </si>
  <si>
    <t>ZA09BAD0404010302204</t>
  </si>
  <si>
    <t>ZA04BAQ0392020300375</t>
  </si>
  <si>
    <t>清开灵（口服）</t>
  </si>
  <si>
    <t>清开灵颗粒</t>
  </si>
  <si>
    <t xml:space="preserve">    每袋装
3g(含黄芩
苷20mg)</t>
  </si>
  <si>
    <t>ZA04BAQ0391010300375</t>
  </si>
  <si>
    <t>清开灵胶囊</t>
  </si>
  <si>
    <t xml:space="preserve">    每粒装
0.25g(含黄
芩苷10mg)</t>
  </si>
  <si>
    <t>ZA04BAQ0392020100375</t>
  </si>
  <si>
    <t>ZA04BAQ0392020400375</t>
  </si>
  <si>
    <t>ZA04BAQ0396020302729</t>
  </si>
  <si>
    <t>清开灵软胶囊</t>
  </si>
  <si>
    <t>软胶囊
     剂</t>
  </si>
  <si>
    <t xml:space="preserve">    每粒装
0.4g(含黄芩
苷20mg)</t>
  </si>
  <si>
    <t>ZA04BAQ0396010202729</t>
  </si>
  <si>
    <t xml:space="preserve">    每粒装
0.2g(含黄芩
苷10mg)</t>
  </si>
  <si>
    <t>ZA04BAQ0396030102729</t>
  </si>
  <si>
    <t>ZA04BAQ0395010403665</t>
  </si>
  <si>
    <t>清开灵片</t>
  </si>
  <si>
    <t xml:space="preserve">    每片重
0.5g(含黄芩
苷20mg)</t>
  </si>
  <si>
    <t>哈尔滨圣泰生物制药有限公司</t>
  </si>
  <si>
    <t>ZA04BAQ0395010303665</t>
  </si>
  <si>
    <t>ZA04BAQ0395010503665</t>
  </si>
  <si>
    <t>ZA04BAQ0390010503704</t>
  </si>
  <si>
    <t>清开灵分散片</t>
  </si>
  <si>
    <t>每片重0.4
克(含黄芩
苷10毫克)</t>
  </si>
  <si>
    <t>哈药集团三精千鹤制药有限公司</t>
  </si>
  <si>
    <t>ZA04BAQ0395010304631</t>
  </si>
  <si>
    <t>每片重0.5
克(含黄芩
苷20毫克)</t>
  </si>
  <si>
    <t>浙江远力健药业有限责任公司</t>
  </si>
  <si>
    <t>ZA04BAQ0395010404631</t>
  </si>
  <si>
    <t>ZA04BAQ0397010202820</t>
  </si>
  <si>
    <t>清开灵（注射）</t>
  </si>
  <si>
    <t>清开灵注射液</t>
  </si>
  <si>
    <t>ZA04BAQ0397030202646</t>
  </si>
  <si>
    <t>ZA04BAQ0397030100365</t>
  </si>
  <si>
    <t>ZA04BAQ0397040100365</t>
  </si>
  <si>
    <t>ZA04BAQ0397030100375</t>
  </si>
  <si>
    <t>ZA04BAQ0397040100375</t>
  </si>
  <si>
    <t>ZA04BAQ0397010100223</t>
  </si>
  <si>
    <t>ZA04BAQ0397020100223</t>
  </si>
  <si>
    <t>ZA04BAQ0397020102943</t>
  </si>
  <si>
    <t>ZA04BAQ0397010102943</t>
  </si>
  <si>
    <t>ZA04BAQ0397040102943</t>
  </si>
  <si>
    <t>ZA04BAQ0397030103060</t>
  </si>
  <si>
    <t>河南省神农药业有限公司</t>
  </si>
  <si>
    <t>ZA04BAQ0397030203060</t>
  </si>
  <si>
    <t>ZD02BAB0238010405763</t>
  </si>
  <si>
    <t>保妇康</t>
  </si>
  <si>
    <t>外用</t>
  </si>
  <si>
    <t>保妇康栓</t>
  </si>
  <si>
    <t>栓剂</t>
  </si>
  <si>
    <t>每粒重
     1.74g</t>
  </si>
  <si>
    <t>海南碧凯药业有限公司</t>
  </si>
  <si>
    <t>ZD02BAB0238010505763</t>
  </si>
  <si>
    <t>ZD02BAB0236010105377</t>
  </si>
  <si>
    <t>保妇康凝胶</t>
  </si>
  <si>
    <t>凝胶剂</t>
  </si>
  <si>
    <t>每支装4g</t>
  </si>
  <si>
    <t>江西杏林白马药业股份有限公司</t>
  </si>
  <si>
    <t>ZD02BAB0236010305377</t>
  </si>
  <si>
    <t>ZA09GAC0123010203050</t>
  </si>
  <si>
    <t>参芪降糖</t>
  </si>
  <si>
    <t>参芪降糖胶囊</t>
  </si>
  <si>
    <t>0.35g</t>
  </si>
  <si>
    <t>河南羚锐制药股份有限公司</t>
  </si>
  <si>
    <t>ZA09GAC0124020204012</t>
  </si>
  <si>
    <t>参芪降糖颗粒</t>
  </si>
  <si>
    <t>无糖型？（遴选表标记无糖型）</t>
  </si>
  <si>
    <t>每1g相当于
饮片2.39g,
含人参茎叶
      皂苷
17.14mg(每
袋装1g)</t>
  </si>
  <si>
    <t>ZA09GAC0125010400347</t>
  </si>
  <si>
    <t>参芪降糖片</t>
  </si>
  <si>
    <t>广东万年青制药股份有限公司</t>
  </si>
  <si>
    <t>ZA09GAC0125010200347</t>
  </si>
  <si>
    <t>ZA09GAC0125010300347</t>
  </si>
  <si>
    <t>2.10545454545455</t>
  </si>
  <si>
    <t>ZA09GAC0123010202453</t>
  </si>
  <si>
    <t>五0五药业有限公司</t>
  </si>
  <si>
    <t>ZA09GAC0123010302453</t>
  </si>
  <si>
    <t>ZA09GAC0123010402453</t>
  </si>
  <si>
    <t>ZA11AAD0353010605853</t>
  </si>
  <si>
    <t>独一味</t>
  </si>
  <si>
    <t>独一味胶囊</t>
  </si>
  <si>
    <t>康县独一味生物制药有限公司</t>
  </si>
  <si>
    <t>ZA11AAD0353010305853</t>
  </si>
  <si>
    <t>ZA11AAD0353010405853</t>
  </si>
  <si>
    <t>ZA11AAD0353010505853</t>
  </si>
  <si>
    <t>ZA11AAD0353010705853</t>
  </si>
  <si>
    <t>ZA11AAD0353010805853</t>
  </si>
  <si>
    <t>ZA11AAD0355020205853</t>
  </si>
  <si>
    <t>独一味颗粒</t>
  </si>
  <si>
    <t>每袋装
3g(无糖型)</t>
  </si>
  <si>
    <t>ZA11AAD0357010205854</t>
  </si>
  <si>
    <t>独一味片</t>
  </si>
  <si>
    <t>每片重
     0.28g</t>
  </si>
  <si>
    <t>ZA11AAD0357010305854</t>
  </si>
  <si>
    <t>ZA11AAD0357010405854</t>
  </si>
  <si>
    <t>ZA11AAD0357010205853</t>
  </si>
  <si>
    <t>片心重
     0.26g</t>
  </si>
  <si>
    <t>ZA11AAD0357020205853</t>
  </si>
  <si>
    <t>ZA11AAD0358010205853</t>
  </si>
  <si>
    <t>独一味软胶囊</t>
  </si>
  <si>
    <t>每粒装
     0.58g</t>
  </si>
  <si>
    <t>ZA11AAD0359010202155</t>
  </si>
  <si>
    <t>独一味丸</t>
  </si>
  <si>
    <t>浓缩丸</t>
  </si>
  <si>
    <t>每袋装2.5g</t>
  </si>
  <si>
    <t>四川禾正制药有限责任公司</t>
  </si>
  <si>
    <t>ZA11AAD0359010302155</t>
  </si>
  <si>
    <t>ZA11AAD0355010105939</t>
  </si>
  <si>
    <t xml:space="preserve">    每袋装
1.2g(相当于
饮片3g)</t>
  </si>
  <si>
    <t>国药普兰特(青海)药业有限公司</t>
  </si>
  <si>
    <t>ZV01AAD0352010203099</t>
  </si>
  <si>
    <t>独一味分散片</t>
  </si>
  <si>
    <t>每片重0.5g</t>
  </si>
  <si>
    <t>河南天方药业中药有限公司</t>
  </si>
  <si>
    <t>ZA11AAD0355020102946</t>
  </si>
  <si>
    <t>每袋装1g</t>
  </si>
  <si>
    <t>山西振东泰盛制药有限公司</t>
  </si>
  <si>
    <t>ZA11AAD0358010102893</t>
  </si>
  <si>
    <t>每粒装0.6g</t>
  </si>
  <si>
    <t>山西黄河中药有限公司</t>
  </si>
  <si>
    <t>ZA11AAD0358010505777</t>
  </si>
  <si>
    <t>每粒装
     0.64g</t>
  </si>
  <si>
    <t>海南海神同洲制药有限公司</t>
  </si>
  <si>
    <t>ZA11AAD0359010201048</t>
  </si>
  <si>
    <t>丸剂(浓
缩丸)</t>
  </si>
  <si>
    <t>每6丸重
0.92g(相当
于3g原生
药)(每瓶装
     8.28g)</t>
  </si>
  <si>
    <t>重庆心康制药有限公司</t>
  </si>
  <si>
    <t>ZA11AAD0359010401048</t>
  </si>
  <si>
    <t>每6丸重
0.92g(相当
于3g原生
药)(每瓶装
     5.52g)</t>
  </si>
  <si>
    <t>ZV01AAD0351010205894</t>
  </si>
  <si>
    <t>独一味滴丸</t>
  </si>
  <si>
    <t>45mg</t>
  </si>
  <si>
    <t>兰州和盛堂制药股份有限公司</t>
  </si>
  <si>
    <t>ZA11AAD0355010103075</t>
  </si>
  <si>
    <t>无糖型</t>
  </si>
  <si>
    <t>2g</t>
  </si>
  <si>
    <t>河南省洛正药业有限责任公司</t>
  </si>
  <si>
    <t>ZA11AAD0355010105830</t>
  </si>
  <si>
    <t>海南新世通制药有限公司</t>
  </si>
  <si>
    <t>ZA11AAD0355010104574</t>
  </si>
  <si>
    <t xml:space="preserve">    每袋装
3g(每1g相
当于饮片
      1.0g)</t>
  </si>
  <si>
    <t>浙江景岳堂药业有限公司</t>
  </si>
  <si>
    <t>ZA11AAD0355010201096</t>
  </si>
  <si>
    <t>每袋装2g</t>
  </si>
  <si>
    <t>朝阳龙城制药有限公司</t>
  </si>
  <si>
    <t>ZV01AAD0352010304046</t>
  </si>
  <si>
    <t>每片重0.6g</t>
  </si>
  <si>
    <t>青岛金峰制药有限公司</t>
  </si>
  <si>
    <t>ZA11AAD0355010102232</t>
  </si>
  <si>
    <t>颗粒剂
(无糖型)</t>
  </si>
  <si>
    <t>每袋装
5g(无蔗糖)</t>
  </si>
  <si>
    <t>四川省三星堆制药有限公司</t>
  </si>
  <si>
    <t>附表3</t>
  </si>
  <si>
    <t>首批扩围接续同组超3倍药品表</t>
  </si>
  <si>
    <t>包装数量</t>
  </si>
  <si>
    <t>制剂单位</t>
  </si>
  <si>
    <t>计价单位</t>
  </si>
  <si>
    <t>申报企业</t>
  </si>
  <si>
    <t>中选价格（元）</t>
  </si>
  <si>
    <t>日用金额</t>
  </si>
  <si>
    <t>与同组最低价差倍数</t>
  </si>
  <si>
    <t>同企业同组最低日用金额</t>
  </si>
  <si>
    <t>同企业同组价差倍数</t>
  </si>
  <si>
    <t>同企业同组日用金额价差</t>
  </si>
  <si>
    <t>是否符合差比</t>
  </si>
  <si>
    <t>备注</t>
  </si>
  <si>
    <t>ZA09FAB0150010104520</t>
  </si>
  <si>
    <t>百令、至灵、金水宝口服</t>
  </si>
  <si>
    <t>百令片</t>
  </si>
  <si>
    <t xml:space="preserve">   每片重0.44g(含发酵冬虫夏草菌粉   0.333g)</t>
  </si>
  <si>
    <t>杭州中美华东制药江东有限公司,杭州中美华东制药有限公司</t>
  </si>
  <si>
    <t>杭州中美华东制药有限公司</t>
  </si>
  <si>
    <t>不符合差比</t>
  </si>
  <si>
    <t>超3倍</t>
  </si>
  <si>
    <t>ZA09FAB0150010404520</t>
  </si>
  <si>
    <t>ZA09FAB0150010306297</t>
  </si>
  <si>
    <t xml:space="preserve">   每片重0.45g(相当于发酵冬虫夏草  菌粉0.2g)</t>
  </si>
  <si>
    <t>青海珠峰冬虫夏草药业有限公司</t>
  </si>
  <si>
    <t>ZA09FAB0150010406297</t>
  </si>
  <si>
    <t>ZA09FAB0150010506297</t>
  </si>
  <si>
    <t>ZA09FAB0150020106297</t>
  </si>
  <si>
    <t>ZA09FAB0150010104242</t>
  </si>
  <si>
    <t>烟台华瑞制药有限公司</t>
  </si>
  <si>
    <t>ZA09FAB0150020104242</t>
  </si>
  <si>
    <t>ZA09HAC0101080102312</t>
  </si>
  <si>
    <t>参麦注射</t>
  </si>
  <si>
    <t>参麦注射液</t>
  </si>
  <si>
    <t>华润三九（雅安） 药业有限公司</t>
  </si>
  <si>
    <t>华润三九(雅安)药业有限公司</t>
  </si>
  <si>
    <t>ZA09HAC0101020104762</t>
  </si>
  <si>
    <t>ZA12CAD0062010104350</t>
  </si>
  <si>
    <t>丹参注射</t>
  </si>
  <si>
    <t>丹参滴注液</t>
  </si>
  <si>
    <t>每瓶装250ml(含丹参16g)</t>
  </si>
  <si>
    <t>安徽天洋药业有限公司</t>
  </si>
  <si>
    <t>ZA12CAD0073020201363</t>
  </si>
  <si>
    <t>丹参注射液</t>
  </si>
  <si>
    <t>常熟雷允上制药有限公司</t>
  </si>
  <si>
    <t>ZA12CAD0073010201363</t>
  </si>
  <si>
    <t>ZA12CAD0073030100365</t>
  </si>
  <si>
    <t>ZA12CAD0073010200365</t>
  </si>
  <si>
    <t>ZA12CAZ0402010203714</t>
  </si>
  <si>
    <t>注射用丹参    (冻干)</t>
  </si>
  <si>
    <t>每支装400mg</t>
  </si>
  <si>
    <t>ZA12CAD0073010103008</t>
  </si>
  <si>
    <t>2ml</t>
  </si>
  <si>
    <t>河南同源制药有限公司</t>
  </si>
  <si>
    <t>ZA12CAD0073010201833</t>
  </si>
  <si>
    <t>ZA12CAD0073020103377</t>
  </si>
  <si>
    <t>吉林百年汉克制药有限公司</t>
  </si>
  <si>
    <t>ZA12CAD0073020203377</t>
  </si>
  <si>
    <t>ZA12CAD0073020101406</t>
  </si>
  <si>
    <t>江苏恒沣药业有限公司</t>
  </si>
  <si>
    <t>ZA12CAD0073020101478</t>
  </si>
  <si>
    <t>江苏神龙药业有限公司</t>
  </si>
  <si>
    <t>ZA12CAD0073010105312</t>
  </si>
  <si>
    <t>江西源康桔都药业有限公司</t>
  </si>
  <si>
    <t>ZA12CAD0073020105312</t>
  </si>
  <si>
    <t>ZA12CAD0073010102982</t>
  </si>
  <si>
    <t>每支装2ml:相当于饮片3g</t>
  </si>
  <si>
    <t>朗致集团万荣药业有限公司</t>
  </si>
  <si>
    <t>ZA12CAD0062010104435</t>
  </si>
  <si>
    <t>上海华源安徽锦辉制药有限公司</t>
  </si>
  <si>
    <t>ZA12CAD0073010203422</t>
  </si>
  <si>
    <t>ZA12CAD0073010104762</t>
  </si>
  <si>
    <t>ZA12HAZ0404010204900</t>
  </si>
  <si>
    <t>灯盏花素注射</t>
  </si>
  <si>
    <t>注射用灯盏花素</t>
  </si>
  <si>
    <t>冻干粉针剂</t>
  </si>
  <si>
    <t>50mg</t>
  </si>
  <si>
    <t>ZA12HAZ0404050104900</t>
  </si>
  <si>
    <t>以野黄芩苷计    10mg</t>
  </si>
  <si>
    <t>ZA12HAZ0404040104900</t>
  </si>
  <si>
    <t>以野黄芩苷计    20mg</t>
  </si>
  <si>
    <t>ZA12HAD0227010103388</t>
  </si>
  <si>
    <t>灯盏花素注射液</t>
  </si>
  <si>
    <t>5ml:20mg</t>
  </si>
  <si>
    <t>吉林龙泰制药股份有限公司</t>
  </si>
  <si>
    <t>ZA12HAZ0404010105595</t>
  </si>
  <si>
    <t>10mg (以野黄   芩苷计)</t>
  </si>
  <si>
    <t>昆明龙津药业股份有限公司</t>
  </si>
  <si>
    <t>ZA12HAZ0404020105595</t>
  </si>
  <si>
    <t>25mg (以野黄   芩苷计)</t>
  </si>
  <si>
    <t>ZA12HAZ0404030105595</t>
  </si>
  <si>
    <t>50mg (以野黄   芩苷计)</t>
  </si>
  <si>
    <t>ZA12HAD0227030102982</t>
  </si>
  <si>
    <t>2ml:5mg</t>
  </si>
  <si>
    <t>ZA12HAD0227040102982</t>
  </si>
  <si>
    <t>ZA12HAD0227020102887</t>
  </si>
  <si>
    <t>ZA01BAS0845010103693</t>
  </si>
  <si>
    <t>双黄连口服</t>
  </si>
  <si>
    <t>双黄连糖浆</t>
  </si>
  <si>
    <t>糖浆剂</t>
  </si>
  <si>
    <t>哈药集团世一堂制药厂</t>
  </si>
  <si>
    <t>ZA01BAS0839020403095</t>
  </si>
  <si>
    <t>双黄连口服液</t>
  </si>
  <si>
    <t xml:space="preserve">   每支装10ml(每1ml相  当于饮片    1.5g)</t>
  </si>
  <si>
    <t>ZA01BAS0839030103095</t>
  </si>
  <si>
    <t xml:space="preserve">   每支装10ml(每1ml相  当于饮片3.0g) (浓缩     型)</t>
  </si>
  <si>
    <t>ZA01BAS0839030203095</t>
  </si>
  <si>
    <t>ZA01BAS0835010103095</t>
  </si>
  <si>
    <t>双黄连合剂</t>
  </si>
  <si>
    <t>100ml(每1ml相当于饮片1.5g) (无糖型)</t>
  </si>
  <si>
    <t>ZA01BAS0839010703754</t>
  </si>
  <si>
    <t>每支装20毫升(每1毫升相当于饮片1.5克)</t>
  </si>
  <si>
    <t>ZA01BAS0836010105310</t>
  </si>
  <si>
    <t>双黄连胶囊</t>
  </si>
  <si>
    <t>江西京通美联药业有限公司</t>
  </si>
  <si>
    <t>ZA01BAS0836010305310</t>
  </si>
  <si>
    <t>ZB02AAX0572010202099</t>
  </si>
  <si>
    <t>小金（天然麝香）口服</t>
  </si>
  <si>
    <t>小金丸</t>
  </si>
  <si>
    <t>糊丸</t>
  </si>
  <si>
    <t>3g/100丸(1.2g×2瓶/盒)(天然麝香)</t>
  </si>
  <si>
    <t>九寨沟天然药业股份有限公司</t>
  </si>
  <si>
    <t>ZA12HAZ0412010205156</t>
  </si>
  <si>
    <t>血塞通、血栓通注射</t>
  </si>
  <si>
    <t>注射用血栓通    (冻干)</t>
  </si>
  <si>
    <t>注射剂(冻干)</t>
  </si>
  <si>
    <t>每支装100mg</t>
  </si>
  <si>
    <t>广西梧州制药(集团)股份有限公司</t>
  </si>
  <si>
    <t>ZA12HAZ0412020205156</t>
  </si>
  <si>
    <t>每支装150mg</t>
  </si>
  <si>
    <t>ZA12HAZ0412030205156</t>
  </si>
  <si>
    <t>每支装250mg</t>
  </si>
  <si>
    <t>ZA12HAX0869060103783</t>
  </si>
  <si>
    <t>血塞通注射液</t>
  </si>
  <si>
    <t>每支装   2ml :0.2g</t>
  </si>
  <si>
    <t>ZA12HAZ0411030203783</t>
  </si>
  <si>
    <t>注射用血塞通    (冻干)</t>
  </si>
  <si>
    <t>冻干粉针   剂</t>
  </si>
  <si>
    <t>ZA12HAZ0411010303783</t>
  </si>
  <si>
    <t>每支装200mg</t>
  </si>
  <si>
    <t>ZA12HAZ0411020103783</t>
  </si>
  <si>
    <t>ZA12HAX0869030201842</t>
  </si>
  <si>
    <t>2ml:200mg</t>
  </si>
  <si>
    <t>湖北天圣药业有限公司</t>
  </si>
  <si>
    <t>ZA12HAZ0411040205614</t>
  </si>
  <si>
    <t>昆药集团股份有限公司</t>
  </si>
  <si>
    <t>ZA12HAZ0411020305614</t>
  </si>
  <si>
    <t>ZA12HAZ0411040105614</t>
  </si>
  <si>
    <t>ZA12HAX0869020102902</t>
  </si>
  <si>
    <t>2ml :0.1g</t>
  </si>
  <si>
    <t>ZA12HAX0869020105607</t>
  </si>
  <si>
    <t>10ml :0.4g</t>
  </si>
  <si>
    <t>云南白药集团股份有限公司</t>
  </si>
  <si>
    <t>ZA12HAX0865020105661</t>
  </si>
  <si>
    <t>血塞通口服</t>
  </si>
  <si>
    <t>血塞通颗粒</t>
  </si>
  <si>
    <t>颗粒剂(无蔗糖)</t>
  </si>
  <si>
    <t>1.5g(含三七总皂苷50mg)</t>
  </si>
  <si>
    <t>昆药集团血塞通药业股份有限公司</t>
  </si>
  <si>
    <t>ZA12HAX0865020205661</t>
  </si>
  <si>
    <t>ZA12HAY0555010504344</t>
  </si>
  <si>
    <t>银杏叶口服</t>
  </si>
  <si>
    <t>银杏叶片</t>
  </si>
  <si>
    <t>片剂(薄膜衣片)</t>
  </si>
  <si>
    <t>每片含总黄酮醇苷19.2mg,萜类内酯4.8mg</t>
  </si>
  <si>
    <t>安徽圣鹰药业有限公司</t>
  </si>
  <si>
    <t>ZA12HAY0550020100142</t>
  </si>
  <si>
    <t>银杏叶酊</t>
  </si>
  <si>
    <t>酊剂</t>
  </si>
  <si>
    <t>每瓶装30ml</t>
  </si>
  <si>
    <t>北京华润高科天然药物有限公司</t>
  </si>
  <si>
    <t>ZA12HAY0552010101376</t>
  </si>
  <si>
    <t>银杏叶胶囊</t>
  </si>
  <si>
    <t>每粒0.168g (相当于银杏叶提取物40mg)含总黄酮醇苷9.6mg、萜类内酯2.4mg</t>
  </si>
  <si>
    <t>常州兰陵制药有限公司</t>
  </si>
  <si>
    <t>ZA12HAY0555030101123</t>
  </si>
  <si>
    <t>每片重0.5g(含总黄酮醇苷19.2mg、萜类内酯4.8mg)</t>
  </si>
  <si>
    <t>大连美罗中药厂有限公司</t>
  </si>
  <si>
    <t>ZA12HAY0555010100326</t>
  </si>
  <si>
    <t>每片含总黄酮醇苷9.6mg,萜类内酯2.4mg</t>
  </si>
  <si>
    <t>广东新峰药业股份有限公司</t>
  </si>
  <si>
    <t>ZA12HAY0555030305066</t>
  </si>
  <si>
    <t>广西葛洪堂药业有限公司</t>
  </si>
  <si>
    <t>ZA12HAY0555010205066</t>
  </si>
  <si>
    <t>ZA12HAY0555010205163</t>
  </si>
  <si>
    <t>广西两面针亿康药业股份有限公司</t>
  </si>
  <si>
    <t>ZA12HAY0555010205547</t>
  </si>
  <si>
    <t>ZA12HAY0555010100294</t>
  </si>
  <si>
    <t>国药集团广东环球制药有限公司</t>
  </si>
  <si>
    <t>ZA12HAY0555020100294</t>
  </si>
  <si>
    <t>ZA12HAY0552010104489</t>
  </si>
  <si>
    <t>每粒含总黄酮醇苷9.6mg、萜类内酯2.4mg</t>
  </si>
  <si>
    <t>杭州康恩贝制药有限公司</t>
  </si>
  <si>
    <t>ZA12HAY0552010204489</t>
  </si>
  <si>
    <t>ZA12HAY0552010304489</t>
  </si>
  <si>
    <t>ZA12HAY0552030104489</t>
  </si>
  <si>
    <t>ZA12HAY0556010201275</t>
  </si>
  <si>
    <t>银杏叶软胶囊</t>
  </si>
  <si>
    <t>软胶囊剂</t>
  </si>
  <si>
    <t>每粒含总黄酮醇苷19.2mg与萜类内酯4.8mg</t>
  </si>
  <si>
    <t>辽宁仙草堂药业有限公司,广东广发制药有限公司</t>
  </si>
  <si>
    <t>河北睿济堂中药股份有限公司</t>
  </si>
  <si>
    <t>ZA12HAY0556020201275</t>
  </si>
  <si>
    <t>ZA12HAY0556020301275</t>
  </si>
  <si>
    <t>ZA12HAY0555010205682</t>
  </si>
  <si>
    <t>每片含总黄酮醇苷19.2mg、萜类内酯4.8mg</t>
  </si>
  <si>
    <t>湖北木雅生物医药科技有限公司</t>
  </si>
  <si>
    <t>ZA12HAY0555010105682</t>
  </si>
  <si>
    <t>ZA12HAY0555010101874</t>
  </si>
  <si>
    <t>0.2g(含总黄酮醇苷9.6mg,萜类内酯2.4mg)</t>
  </si>
  <si>
    <t>湖北午时药业股份有限公司</t>
  </si>
  <si>
    <t>ZA12HAY0551010504920</t>
  </si>
  <si>
    <t>银杏叶分散片</t>
  </si>
  <si>
    <t>湖南方盛制药股份有限公司</t>
  </si>
  <si>
    <t>ZA12HAY0552010204925</t>
  </si>
  <si>
    <t>0.25g(含总黄酮醇苷40mg,萜类内酯10mg)</t>
  </si>
  <si>
    <t>湖南汉森制药股份有限公司</t>
  </si>
  <si>
    <t>ZA12HAY0552010304925</t>
  </si>
  <si>
    <t>ZA12HAY0552010304956</t>
  </si>
  <si>
    <t>每粒装0.25g(含总黄酮醇苷40mg,萜类内酯10mg)</t>
  </si>
  <si>
    <t>湖南华宝通制药有限公司</t>
  </si>
  <si>
    <t>ZA12HAY0555010104929</t>
  </si>
  <si>
    <t>湖南华纳大药厂股份有限公司</t>
  </si>
  <si>
    <t>ZA12HAY0555020101945</t>
  </si>
  <si>
    <t>健民集团叶开泰国药(随州)有限公司</t>
  </si>
  <si>
    <t>ZA12HAY0555010101614</t>
  </si>
  <si>
    <t>0.185g (含总黄酮醇苷9.6mg、萜类内酯2.4mg)</t>
  </si>
  <si>
    <t>江苏飞马药业有限公司</t>
  </si>
  <si>
    <t>ZA12HAY0555010301614</t>
  </si>
  <si>
    <t>ZA12HAY0555010101645</t>
  </si>
  <si>
    <t>江苏吴中医药集团有限公司苏州制药厂</t>
  </si>
  <si>
    <t>ZA12HAY0555020300248</t>
  </si>
  <si>
    <t>片剂(薄膜衣)</t>
  </si>
  <si>
    <t>每片重0.22g(含总黄酮醇苷9.6mg,萜类内酯2.4mg)</t>
  </si>
  <si>
    <t>锦州福寿堂医药科技有限公司</t>
  </si>
  <si>
    <t>ZA12HAY0555030500248</t>
  </si>
  <si>
    <t>每片重0.29g(含总黄酮醇苷19.2mg、萜类内酯4.8mg)</t>
  </si>
  <si>
    <t>ZA12HAY0556010201203</t>
  </si>
  <si>
    <t>每粒装0.5g(含总黄酮醇苷19.2mg,萜类内酯4.8mg)</t>
  </si>
  <si>
    <t>ZA12HAY0555010104012</t>
  </si>
  <si>
    <t>每片含总黄酮醇苷9.6mg,萜类内醋2.4mg</t>
  </si>
  <si>
    <t>ZA12HAY0555010101605</t>
  </si>
  <si>
    <t>南京易亨制药有限公司</t>
  </si>
  <si>
    <t>ZA12HAY0555010100858</t>
  </si>
  <si>
    <t>每片重0.24g(含总黄酮醇苷9.6mg、萜类内酯2.4mg)</t>
  </si>
  <si>
    <t>石家庄东方药业股份有限公司</t>
  </si>
  <si>
    <t>秦皇岛爱晖药业有限公司</t>
  </si>
  <si>
    <t>ZA12HAY0552010204066</t>
  </si>
  <si>
    <t>每粒装0.3g(含总黄酮醇苷19.2mg,萜类内酯4.8mg)</t>
  </si>
  <si>
    <t>山东中健康桥制药有限公司</t>
  </si>
  <si>
    <t>ZA12HAY0552010404066</t>
  </si>
  <si>
    <t>ZA12HAY0552010100799</t>
  </si>
  <si>
    <t>每粒含总黄酮醇苷9.6mg,萜类内酯2.4mg</t>
  </si>
  <si>
    <t>上海信谊百路达药业有限公司</t>
  </si>
  <si>
    <t>ZA12HAY0552010200799</t>
  </si>
  <si>
    <t>ZA12HAY0552020100799</t>
  </si>
  <si>
    <t>硬胶囊剂</t>
  </si>
  <si>
    <t>ZA12HAY0555020100799</t>
  </si>
  <si>
    <t>ZA12HAY0555010100503</t>
  </si>
  <si>
    <t>深圳海王药业有限公司,南宁海王健康生物科技有限公司</t>
  </si>
  <si>
    <t>深圳海王药业有限公司</t>
  </si>
  <si>
    <t>ZA12HAY0555020100503</t>
  </si>
  <si>
    <t>ZA12HAY0555020200503</t>
  </si>
  <si>
    <t>ZA12HAY0556020202753</t>
  </si>
  <si>
    <t>0.5g/粒（相当于银杏叶提取物40mg）</t>
  </si>
  <si>
    <t>石家庄市华新药业有限责任公司</t>
  </si>
  <si>
    <t>ZA12HAY0556020302753</t>
  </si>
  <si>
    <t>ZA12HAY0560010102076</t>
  </si>
  <si>
    <t>银杏叶丸</t>
  </si>
  <si>
    <t>丸剂(浓缩丸)</t>
  </si>
  <si>
    <t>每瓶装0.2g(含总黄酮醇苷19.2mg,萜类内酯4.8mg)</t>
  </si>
  <si>
    <t>四川德峰药业有限公司</t>
  </si>
  <si>
    <t>ZA12HAY0560010202076</t>
  </si>
  <si>
    <t>ZA12HAY0549010104723</t>
  </si>
  <si>
    <t>银杏叶滴丸</t>
  </si>
  <si>
    <t>每丸重60mg (相当于银杏叶提取物16mg)</t>
  </si>
  <si>
    <t>万邦德制药集团有限公司</t>
  </si>
  <si>
    <t>ZA12HAY0549010204723</t>
  </si>
  <si>
    <t>ZA12HAY0549020104723</t>
  </si>
  <si>
    <t>每丸重63mg (相当于银杏叶提取物16mg) (薄膜衣丸)</t>
  </si>
  <si>
    <t>ZA12HAY0549020204723</t>
  </si>
  <si>
    <t>ZA12HAY0549020304723</t>
  </si>
  <si>
    <t>ZA12HAY0549020404723</t>
  </si>
  <si>
    <t>ZA12HAY0549020504723</t>
  </si>
  <si>
    <t>ZA12HAY0555010101749</t>
  </si>
  <si>
    <t>扬子江药业集团江苏龙凤堂中药有限公司,扬子江药业集团有限公司</t>
  </si>
  <si>
    <t>扬子江药业集团江苏龙凤堂中药有限公司</t>
  </si>
  <si>
    <t>ZA12HAY0555010201749</t>
  </si>
  <si>
    <t>ZA12HAY0555020101749</t>
  </si>
  <si>
    <t>ZA12HAY0555020201749</t>
  </si>
  <si>
    <t>ZA12HAY0555010100239</t>
  </si>
  <si>
    <t>ZA12HAY0555010105612</t>
  </si>
  <si>
    <t>ZA12HAY0555020103312</t>
  </si>
  <si>
    <t>长春海外制药集团有限公司</t>
  </si>
  <si>
    <t>ZA12HAY0555010104670</t>
  </si>
  <si>
    <t>浙江康恩贝制药股份有限公司</t>
  </si>
  <si>
    <t>ZA12HAY0555010204670</t>
  </si>
  <si>
    <t>ZA12HAY0555010304670</t>
  </si>
  <si>
    <t>ZA12HAY0555010504670</t>
  </si>
  <si>
    <t>ZA12HAY0555020104670</t>
  </si>
  <si>
    <t>ZA12HAY0555020204670</t>
  </si>
  <si>
    <t>ZA12HAY0554010104618</t>
  </si>
  <si>
    <t>银杏叶口服液</t>
  </si>
  <si>
    <t>每支装10ml(含黄酮醇苷19.2mg、萜类内酯3.2mg)</t>
  </si>
  <si>
    <t>浙江圣博康药业有限公司</t>
  </si>
  <si>
    <t>ZA12HAY0554010304618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</si>
</sst>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\ \ \ @"/>
    <numFmt numFmtId="179" formatCode="0.0_ "/>
    <numFmt numFmtId="180" formatCode="0.0000_ "/>
    <numFmt numFmtId="181" formatCode="0.00_);[Red]\(0.00\)"/>
    <numFmt numFmtId="182" formatCode="0.000_ "/>
    <numFmt numFmtId="183" formatCode="0.000_);[Red]\(0.000\)"/>
    <numFmt numFmtId="184" formatCode="\ \ \ \ \ @"/>
    <numFmt numFmtId="185" formatCode="\ \ \ \ @"/>
  </numFmts>
  <fonts count="36">
    <font>
      <sz val="11"/>
      <color rgb="FF000000"/>
      <name val="Arial"/>
      <charset val="204"/>
    </font>
    <font>
      <b/>
      <sz val="11"/>
      <name val="等线"/>
      <charset val="204"/>
    </font>
    <font>
      <sz val="11"/>
      <name val="等线"/>
      <charset val="204"/>
    </font>
    <font>
      <sz val="9"/>
      <name val="等线"/>
      <charset val="204"/>
    </font>
    <font>
      <sz val="11"/>
      <name val="等线"/>
      <charset val="134"/>
    </font>
    <font>
      <b/>
      <sz val="18"/>
      <name val="等线"/>
      <charset val="134"/>
    </font>
    <font>
      <b/>
      <sz val="9"/>
      <name val="等线"/>
      <charset val="134"/>
    </font>
    <font>
      <sz val="9"/>
      <name val="等线"/>
      <charset val="134"/>
    </font>
    <font>
      <sz val="9"/>
      <color theme="1"/>
      <name val="等线"/>
      <charset val="134"/>
    </font>
    <font>
      <sz val="11"/>
      <color rgb="FF000000"/>
      <name val="等线"/>
      <charset val="134"/>
    </font>
    <font>
      <b/>
      <sz val="8"/>
      <name val="等线"/>
      <charset val="134"/>
    </font>
    <font>
      <b/>
      <sz val="8"/>
      <color rgb="FF000000"/>
      <name val="等线"/>
      <charset val="134"/>
    </font>
    <font>
      <sz val="8"/>
      <color rgb="FF000000"/>
      <name val="等线"/>
      <charset val="134"/>
    </font>
    <font>
      <sz val="8"/>
      <name val="等线"/>
      <charset val="134"/>
    </font>
    <font>
      <sz val="8"/>
      <color rgb="FF000000"/>
      <name val="FangSong"/>
      <charset val="134"/>
    </font>
    <font>
      <sz val="11"/>
      <color theme="1"/>
      <name val="等线"/>
      <charset val="134"/>
      <scheme val="minor"/>
    </font>
    <font>
      <sz val="8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7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10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80"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76" fontId="2" fillId="0" borderId="0" xfId="0" applyNumberFormat="1" applyFont="1" applyFill="1" applyAlignment="1">
      <alignment horizontal="left" vertical="top" wrapText="1"/>
    </xf>
    <xf numFmtId="176" fontId="3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181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83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184" fontId="13" fillId="0" borderId="1" xfId="0" applyNumberFormat="1" applyFont="1" applyBorder="1" applyAlignment="1">
      <alignment horizontal="left" vertical="center" wrapText="1"/>
    </xf>
    <xf numFmtId="179" fontId="12" fillId="0" borderId="3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85" fontId="13" fillId="0" borderId="1" xfId="0" applyNumberFormat="1" applyFont="1" applyBorder="1" applyAlignment="1">
      <alignment horizontal="left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1" fontId="11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82" fontId="11" fillId="2" borderId="2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82" fontId="12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82" fontId="11" fillId="4" borderId="2" xfId="0" applyNumberFormat="1" applyFont="1" applyFill="1" applyBorder="1" applyAlignment="1">
      <alignment horizontal="center" vertical="center" wrapText="1"/>
    </xf>
    <xf numFmtId="183" fontId="11" fillId="4" borderId="2" xfId="0" applyNumberFormat="1" applyFont="1" applyFill="1" applyBorder="1" applyAlignment="1">
      <alignment horizontal="center" vertical="center" wrapText="1"/>
    </xf>
    <xf numFmtId="182" fontId="11" fillId="5" borderId="2" xfId="0" applyNumberFormat="1" applyFont="1" applyFill="1" applyBorder="1" applyAlignment="1">
      <alignment horizontal="center" vertical="center" wrapText="1"/>
    </xf>
    <xf numFmtId="182" fontId="11" fillId="6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83" fontId="1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 indent="1"/>
    </xf>
    <xf numFmtId="0" fontId="12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WeChat%20Files\sjzhuguang\FileStorage\File\2025-04\&#28246;&#21271;&#38598;&#37319;4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4037;&#20316;\2025.03\&#24247;&#32769;&#24072;&#24050;&#35745;&#31639;\2025.4.3\&#65288;0410&#65289;&#35745;&#31639;&#26085;&#29992;&#37329;&#39069;&#21450;&#20493;&#25968;--&#38468;&#20214;1%20&#20840;&#22269;&#20013;&#25104;&#33647;&#37319;&#36141;&#32852;&#30431;&#38598;&#20013;&#37319;&#36141;&#65288;ZCYLM-2024-1&#65289;&#20013;&#36873;&#21697;&#31181;&#20379;&#24212;&#28165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kejiasheng986824\FileStorage\File\2025-04\&#28246;&#21271;&#38598;&#37319;4.11&#65288;&#24050;&#26680;&#2354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续约"/>
      <sheetName val="第三批"/>
      <sheetName val="续约超3倍"/>
      <sheetName val="第三批超3倍"/>
      <sheetName val="Sheet1"/>
      <sheetName val="Sheet3"/>
    </sheetNames>
    <sheetDataSet>
      <sheetData sheetId="0"/>
      <sheetData sheetId="1">
        <row r="1">
          <cell r="C1" t="str">
            <v>药品代码</v>
          </cell>
          <cell r="D1" t="str">
            <v>药品名称</v>
          </cell>
          <cell r="E1" t="str">
            <v>代表品</v>
          </cell>
        </row>
        <row r="2">
          <cell r="C2" t="str">
            <v>ZA17AAX0881020100009</v>
          </cell>
          <cell r="D2" t="str">
            <v>血脂康胶囊</v>
          </cell>
          <cell r="E2" t="str">
            <v>代表品</v>
          </cell>
        </row>
        <row r="3">
          <cell r="C3" t="str">
            <v>ZA17AAX0881010200009</v>
          </cell>
          <cell r="D3" t="str">
            <v>血脂康胶囊</v>
          </cell>
        </row>
        <row r="4">
          <cell r="C4" t="str">
            <v>ZA17AAZ0543010202224</v>
          </cell>
          <cell r="D4" t="str">
            <v>脂必妥胶囊</v>
          </cell>
        </row>
        <row r="5">
          <cell r="C5" t="str">
            <v>ZA17AAZ0543020102224</v>
          </cell>
          <cell r="D5" t="str">
            <v>脂必妥胶囊</v>
          </cell>
        </row>
        <row r="6">
          <cell r="C6" t="str">
            <v>ZA17AAZ0154010102018</v>
          </cell>
          <cell r="D6" t="str">
            <v>脂必泰胶囊</v>
          </cell>
          <cell r="E6" t="str">
            <v>代表品</v>
          </cell>
        </row>
        <row r="7">
          <cell r="C7" t="str">
            <v>ZA17AAZ0155010205719</v>
          </cell>
          <cell r="D7" t="str">
            <v>脂必妥片</v>
          </cell>
          <cell r="E7" t="str">
            <v>代表品</v>
          </cell>
        </row>
        <row r="8">
          <cell r="C8" t="str">
            <v>ZA17AAZ0543010106461</v>
          </cell>
          <cell r="D8" t="str">
            <v>脂必妥胶囊</v>
          </cell>
          <cell r="E8" t="str">
            <v>代表品</v>
          </cell>
        </row>
        <row r="9">
          <cell r="C9" t="str">
            <v>ZA17AAZ0543010206461</v>
          </cell>
          <cell r="D9" t="str">
            <v>脂必妥胶囊</v>
          </cell>
        </row>
        <row r="10">
          <cell r="C10" t="str">
            <v>ZA17AAZ0543020300051</v>
          </cell>
          <cell r="D10" t="str">
            <v>脂必妥胶囊</v>
          </cell>
          <cell r="E10" t="str">
            <v>代表品</v>
          </cell>
        </row>
        <row r="11">
          <cell r="C11" t="str">
            <v>ZA12HAM0064010201035</v>
          </cell>
          <cell r="D11" t="str">
            <v>脉血康胶囊</v>
          </cell>
          <cell r="E11" t="str">
            <v>代表品</v>
          </cell>
        </row>
        <row r="12">
          <cell r="C12" t="str">
            <v>ZA12HAM0064010301035</v>
          </cell>
          <cell r="D12" t="str">
            <v>脉血康胶囊</v>
          </cell>
        </row>
        <row r="13">
          <cell r="C13" t="str">
            <v>ZA12HAM0064010501035</v>
          </cell>
          <cell r="D13" t="str">
            <v>脉血康胶囊</v>
          </cell>
        </row>
        <row r="14">
          <cell r="C14" t="str">
            <v>ZA12HAM0064010105547</v>
          </cell>
          <cell r="D14" t="str">
            <v>脉血康胶囊</v>
          </cell>
          <cell r="E14" t="str">
            <v>代表品</v>
          </cell>
        </row>
        <row r="15">
          <cell r="C15" t="str">
            <v>ZA12HAM0064010205547</v>
          </cell>
          <cell r="D15" t="str">
            <v>脉血康胶囊</v>
          </cell>
        </row>
        <row r="16">
          <cell r="C16" t="str">
            <v>ZA12IAH0399010203212</v>
          </cell>
          <cell r="D16" t="str">
            <v>活血通脉胶囊</v>
          </cell>
          <cell r="E16" t="str">
            <v>代表品</v>
          </cell>
        </row>
        <row r="17">
          <cell r="C17" t="str">
            <v>ZA12IAH0399010103212</v>
          </cell>
          <cell r="D17" t="str">
            <v>活血通脉胶囊</v>
          </cell>
        </row>
        <row r="18">
          <cell r="C18" t="str">
            <v>ZA12IAN0059020201174</v>
          </cell>
          <cell r="D18" t="str">
            <v>脑血康片</v>
          </cell>
          <cell r="E18" t="str">
            <v>代表品</v>
          </cell>
        </row>
        <row r="19">
          <cell r="C19" t="str">
            <v>ZA12IAN0060010102176</v>
          </cell>
          <cell r="D19" t="str">
            <v>脑血康丸</v>
          </cell>
          <cell r="E19" t="str">
            <v>代表品</v>
          </cell>
        </row>
        <row r="20">
          <cell r="C20" t="str">
            <v>ZA12HAX0872010403784</v>
          </cell>
          <cell r="D20" t="str">
            <v>血栓通胶囊</v>
          </cell>
          <cell r="E20" t="str">
            <v>代表品</v>
          </cell>
        </row>
        <row r="21">
          <cell r="C21" t="str">
            <v>ZA12HAX0872010203784</v>
          </cell>
          <cell r="D21" t="str">
            <v>血栓通胶囊</v>
          </cell>
        </row>
        <row r="22">
          <cell r="C22" t="str">
            <v>ZA12HAX0872010303784</v>
          </cell>
          <cell r="D22" t="str">
            <v>血栓通胶囊</v>
          </cell>
        </row>
        <row r="23">
          <cell r="C23" t="str">
            <v>ZA12HAX0872010503784</v>
          </cell>
          <cell r="D23" t="str">
            <v>血栓通胶囊</v>
          </cell>
        </row>
        <row r="24">
          <cell r="C24" t="str">
            <v>ZA12HAS0085010202033</v>
          </cell>
          <cell r="D24" t="str">
            <v>三七通舒胶囊</v>
          </cell>
          <cell r="E24" t="str">
            <v>代表品</v>
          </cell>
        </row>
        <row r="25">
          <cell r="C25" t="str">
            <v>ZA12HAS0085010302033</v>
          </cell>
          <cell r="D25" t="str">
            <v>三七通舒胶囊</v>
          </cell>
        </row>
        <row r="26">
          <cell r="C26" t="str">
            <v>ZA12HAS0085010402033</v>
          </cell>
          <cell r="D26" t="str">
            <v>三七通舒胶囊</v>
          </cell>
        </row>
        <row r="27">
          <cell r="C27" t="str">
            <v>ZA04BAX0048010205337</v>
          </cell>
          <cell r="D27" t="str">
            <v>喜炎平注射液</v>
          </cell>
          <cell r="E27" t="str">
            <v>代表品</v>
          </cell>
        </row>
        <row r="28">
          <cell r="C28" t="str">
            <v>ZA04BAX0048020205337</v>
          </cell>
          <cell r="D28" t="str">
            <v>喜炎平注射液</v>
          </cell>
        </row>
        <row r="29">
          <cell r="C29" t="str">
            <v>XR07AXY034B001020201066</v>
          </cell>
          <cell r="D29" t="str">
            <v>注射用炎琥宁</v>
          </cell>
          <cell r="E29" t="str">
            <v>代表品</v>
          </cell>
        </row>
        <row r="30">
          <cell r="C30" t="str">
            <v>XR07AXY034B001010201066</v>
          </cell>
          <cell r="D30" t="str">
            <v>注射用炎琥宁</v>
          </cell>
        </row>
        <row r="31">
          <cell r="C31" t="str">
            <v>XR07AXY034B001030500594</v>
          </cell>
          <cell r="D31" t="str">
            <v>注射用炎琥宁</v>
          </cell>
          <cell r="E31" t="str">
            <v>代表品</v>
          </cell>
        </row>
        <row r="32">
          <cell r="C32" t="str">
            <v>XR07AXY034B001010300594</v>
          </cell>
          <cell r="D32" t="str">
            <v>注射用炎琥宁</v>
          </cell>
        </row>
        <row r="33">
          <cell r="C33" t="str">
            <v>XR07AXY034B014020104152</v>
          </cell>
          <cell r="D33" t="str">
            <v>注射用炎琥宁</v>
          </cell>
          <cell r="E33" t="str">
            <v>代表品</v>
          </cell>
        </row>
        <row r="34">
          <cell r="C34" t="str">
            <v>XR07AXY034B014010104152</v>
          </cell>
          <cell r="D34" t="str">
            <v>注射用炎琥宁</v>
          </cell>
        </row>
        <row r="35">
          <cell r="C35" t="str">
            <v>XR07AXY034B001010203783</v>
          </cell>
          <cell r="D35" t="str">
            <v>注射用炎琥宁</v>
          </cell>
          <cell r="E35" t="str">
            <v>代表品</v>
          </cell>
        </row>
        <row r="36">
          <cell r="C36" t="str">
            <v>XR07AXY034B001010303701</v>
          </cell>
          <cell r="D36" t="str">
            <v>注射用炎琥宁</v>
          </cell>
          <cell r="E36" t="str">
            <v>代表品</v>
          </cell>
        </row>
        <row r="37">
          <cell r="C37" t="str">
            <v>XR07AXY034B001010205816</v>
          </cell>
          <cell r="D37" t="str">
            <v>注射用炎琥宁</v>
          </cell>
          <cell r="E37" t="str">
            <v>代表品</v>
          </cell>
        </row>
        <row r="38">
          <cell r="C38" t="str">
            <v>XR07AXY034B001030205816</v>
          </cell>
          <cell r="D38" t="str">
            <v>注射用炎琥宁</v>
          </cell>
        </row>
        <row r="39">
          <cell r="C39" t="str">
            <v>XR07AXY034B001060105816</v>
          </cell>
          <cell r="D39" t="str">
            <v>注射用炎琥宁</v>
          </cell>
        </row>
        <row r="40">
          <cell r="C40" t="str">
            <v>XR07AXY034B001040205816</v>
          </cell>
          <cell r="D40" t="str">
            <v>注射用炎琥宁</v>
          </cell>
        </row>
        <row r="41">
          <cell r="C41" t="str">
            <v>XR07AXY034B001050205816</v>
          </cell>
          <cell r="D41" t="str">
            <v>注射用炎琥宁</v>
          </cell>
        </row>
        <row r="42">
          <cell r="C42" t="str">
            <v>XJ05AXC047B003020202068</v>
          </cell>
          <cell r="D42" t="str">
            <v>注射用穿琥宁</v>
          </cell>
          <cell r="E42" t="str">
            <v>代表品</v>
          </cell>
        </row>
        <row r="43">
          <cell r="C43" t="str">
            <v>XR07AXY034B003010102066</v>
          </cell>
          <cell r="D43" t="str">
            <v>注射用炎琥宁</v>
          </cell>
          <cell r="E43" t="str">
            <v>代表品</v>
          </cell>
        </row>
        <row r="44">
          <cell r="C44" t="str">
            <v>XJ05AXC047B003020102066</v>
          </cell>
          <cell r="D44" t="str">
            <v>注射用穿琥宁</v>
          </cell>
        </row>
        <row r="45">
          <cell r="C45" t="str">
            <v>XJ05AXC047B003030102066</v>
          </cell>
          <cell r="D45" t="str">
            <v>注射用穿琥宁</v>
          </cell>
        </row>
        <row r="46">
          <cell r="C46" t="str">
            <v>XR07AXY034B003030102066</v>
          </cell>
          <cell r="D46" t="str">
            <v>注射用炎琥宁</v>
          </cell>
        </row>
        <row r="47">
          <cell r="C47" t="str">
            <v>XR07AXY034B001010203671</v>
          </cell>
          <cell r="D47" t="str">
            <v>注射用炎琥宁</v>
          </cell>
          <cell r="E47" t="str">
            <v>代表品</v>
          </cell>
        </row>
        <row r="48">
          <cell r="C48" t="str">
            <v>XR07AXY034B001020203671</v>
          </cell>
          <cell r="D48" t="str">
            <v>注射用炎琥宁</v>
          </cell>
        </row>
        <row r="49">
          <cell r="C49" t="str">
            <v>XR07AXY034B001020302557</v>
          </cell>
          <cell r="D49" t="str">
            <v>注射用炎琥宁</v>
          </cell>
          <cell r="E49" t="str">
            <v>代表品</v>
          </cell>
        </row>
        <row r="50">
          <cell r="C50" t="str">
            <v>XR07AXY034B001020400356</v>
          </cell>
          <cell r="D50" t="str">
            <v>注射用炎琥宁</v>
          </cell>
          <cell r="E50" t="str">
            <v>代表品</v>
          </cell>
        </row>
        <row r="51">
          <cell r="C51" t="str">
            <v>XR07AXY034B001010400356</v>
          </cell>
          <cell r="D51" t="str">
            <v>注射用炎琥宁</v>
          </cell>
        </row>
        <row r="52">
          <cell r="C52" t="str">
            <v>XR07AXY034B001010102092</v>
          </cell>
          <cell r="D52" t="str">
            <v>注射用炎琥宁</v>
          </cell>
          <cell r="E52" t="str">
            <v>代表品</v>
          </cell>
        </row>
        <row r="53">
          <cell r="C53" t="str">
            <v>XR07AXY034B001010102049</v>
          </cell>
          <cell r="D53" t="str">
            <v>注射用炎琥宁</v>
          </cell>
          <cell r="E53" t="str">
            <v>代表品</v>
          </cell>
        </row>
        <row r="54">
          <cell r="C54" t="str">
            <v>XR07AXY034B001020202049</v>
          </cell>
          <cell r="D54" t="str">
            <v>注射用炎琥宁</v>
          </cell>
        </row>
        <row r="55">
          <cell r="C55" t="str">
            <v>XR07AXY034B001020303160</v>
          </cell>
          <cell r="D55" t="str">
            <v>注射用炎琥宁</v>
          </cell>
          <cell r="E55" t="str">
            <v>代表品</v>
          </cell>
        </row>
        <row r="56">
          <cell r="C56" t="str">
            <v>XR07AXY034B001030103160</v>
          </cell>
          <cell r="D56" t="str">
            <v>注射用炎琥宁</v>
          </cell>
        </row>
        <row r="57">
          <cell r="C57" t="str">
            <v>XR07AXY034B001010204900</v>
          </cell>
          <cell r="D57" t="str">
            <v>注射用炎琥宁</v>
          </cell>
          <cell r="E57" t="str">
            <v>代表品</v>
          </cell>
        </row>
        <row r="58">
          <cell r="C58" t="str">
            <v>XR07AXY034B001010203687</v>
          </cell>
          <cell r="D58" t="str">
            <v>注射用炎琥宁</v>
          </cell>
          <cell r="E58" t="str">
            <v>代表品</v>
          </cell>
        </row>
        <row r="59">
          <cell r="C59" t="str">
            <v>XR07AXY034B001020203687</v>
          </cell>
          <cell r="D59" t="str">
            <v>注射用炎琥宁</v>
          </cell>
        </row>
        <row r="60">
          <cell r="C60" t="str">
            <v>XR07AXY034B001010202357</v>
          </cell>
          <cell r="D60" t="str">
            <v>注射用炎琥宁</v>
          </cell>
        </row>
        <row r="61">
          <cell r="C61" t="str">
            <v>ZA12GAH0121010102974</v>
          </cell>
          <cell r="D61" t="str">
            <v>红花注射液</v>
          </cell>
          <cell r="E61" t="str">
            <v>代表品</v>
          </cell>
        </row>
        <row r="62">
          <cell r="C62" t="str">
            <v>ZA12GAH0121020102974</v>
          </cell>
          <cell r="D62" t="str">
            <v>红花注射液</v>
          </cell>
        </row>
        <row r="63">
          <cell r="C63" t="str">
            <v>ZA12GAH0121020202974</v>
          </cell>
          <cell r="D63" t="str">
            <v>红花注射液</v>
          </cell>
        </row>
        <row r="64">
          <cell r="C64" t="str">
            <v>ZA12GAH0121010102887</v>
          </cell>
          <cell r="D64" t="str">
            <v>红花注射液</v>
          </cell>
          <cell r="E64" t="str">
            <v>代表品</v>
          </cell>
        </row>
        <row r="65">
          <cell r="C65" t="str">
            <v>ZA12GAH0121020102887</v>
          </cell>
          <cell r="D65" t="str">
            <v>红花注射液</v>
          </cell>
        </row>
        <row r="66">
          <cell r="C66" t="str">
            <v>ZA12GAH0121020102959</v>
          </cell>
          <cell r="D66" t="str">
            <v>红花注射液</v>
          </cell>
          <cell r="E66" t="str">
            <v>代表品</v>
          </cell>
        </row>
        <row r="67">
          <cell r="C67" t="str">
            <v>ZA12GAH0121030102959</v>
          </cell>
          <cell r="D67" t="str">
            <v>红花注射液</v>
          </cell>
        </row>
        <row r="68">
          <cell r="C68" t="str">
            <v>ZA12GAH0121010201833</v>
          </cell>
          <cell r="D68" t="str">
            <v>红花注射液</v>
          </cell>
          <cell r="E68" t="str">
            <v>代表品</v>
          </cell>
        </row>
        <row r="69">
          <cell r="C69" t="str">
            <v>ZA12GAH0121020201833</v>
          </cell>
          <cell r="D69" t="str">
            <v>红花注射液</v>
          </cell>
        </row>
        <row r="70">
          <cell r="C70" t="str">
            <v>ZA12GAH0121020102902</v>
          </cell>
          <cell r="D70" t="str">
            <v>红花注射液</v>
          </cell>
          <cell r="E70" t="str">
            <v>代表品</v>
          </cell>
        </row>
        <row r="71">
          <cell r="C71" t="str">
            <v>ZA12GAH0121010102902</v>
          </cell>
          <cell r="D71" t="str">
            <v>红花注射液</v>
          </cell>
        </row>
        <row r="72">
          <cell r="C72" t="str">
            <v>ZA12AAX0896010203189</v>
          </cell>
          <cell r="D72" t="str">
            <v>消栓肠溶胶囊</v>
          </cell>
          <cell r="E72" t="str">
            <v>代表品</v>
          </cell>
        </row>
        <row r="73">
          <cell r="C73" t="str">
            <v>ZA12AAX0896010103189</v>
          </cell>
          <cell r="D73" t="str">
            <v>消栓肠溶胶囊</v>
          </cell>
        </row>
        <row r="74">
          <cell r="C74" t="str">
            <v>ZA12AAX0896010303189</v>
          </cell>
          <cell r="D74" t="str">
            <v>消栓肠溶胶囊</v>
          </cell>
        </row>
        <row r="75">
          <cell r="C75" t="str">
            <v>ZA12AAQ0086010103988</v>
          </cell>
          <cell r="D75" t="str">
            <v>芪龙胶囊</v>
          </cell>
          <cell r="E75" t="str">
            <v>代表品</v>
          </cell>
        </row>
        <row r="76">
          <cell r="C76" t="str">
            <v>ZA12AAQ0086010203988</v>
          </cell>
          <cell r="D76" t="str">
            <v>芪龙胶囊</v>
          </cell>
        </row>
        <row r="77">
          <cell r="C77" t="str">
            <v>ZA12AAX0269010103783</v>
          </cell>
          <cell r="D77" t="str">
            <v>消栓口服液</v>
          </cell>
          <cell r="E77" t="str">
            <v>代表品</v>
          </cell>
        </row>
        <row r="78">
          <cell r="C78" t="str">
            <v>ZA12AAX0269010103355</v>
          </cell>
          <cell r="D78" t="str">
            <v>消栓口服液</v>
          </cell>
          <cell r="E78" t="str">
            <v>代表品</v>
          </cell>
        </row>
        <row r="79">
          <cell r="C79" t="str">
            <v>ZA12AAX0269010104220</v>
          </cell>
          <cell r="D79" t="str">
            <v>消栓口服液</v>
          </cell>
          <cell r="E79" t="str">
            <v>代表品</v>
          </cell>
        </row>
        <row r="80">
          <cell r="C80" t="str">
            <v>ZA12AAX0269010103316</v>
          </cell>
          <cell r="D80" t="str">
            <v>消栓口服液</v>
          </cell>
          <cell r="E80" t="str">
            <v>代表品</v>
          </cell>
        </row>
        <row r="81">
          <cell r="C81" t="str">
            <v>ZA12AAX0269020103543</v>
          </cell>
          <cell r="D81" t="str">
            <v>消栓口服液</v>
          </cell>
          <cell r="E81" t="str">
            <v>代表品</v>
          </cell>
        </row>
        <row r="82">
          <cell r="C82" t="str">
            <v>ZA12AAX0269010202615</v>
          </cell>
          <cell r="D82" t="str">
            <v>消栓口服液</v>
          </cell>
          <cell r="E82" t="str">
            <v>代表品</v>
          </cell>
        </row>
        <row r="83">
          <cell r="C83" t="str">
            <v>ZA12AAX0269010103916</v>
          </cell>
          <cell r="D83" t="str">
            <v>消栓口服液</v>
          </cell>
          <cell r="E83" t="str">
            <v>代表品</v>
          </cell>
        </row>
        <row r="84">
          <cell r="C84" t="str">
            <v>ZA12AAX0269010101032</v>
          </cell>
          <cell r="D84" t="str">
            <v>消栓口服液</v>
          </cell>
          <cell r="E84" t="str">
            <v>代表品</v>
          </cell>
        </row>
        <row r="85">
          <cell r="C85" t="str">
            <v>ZA12AAX0269010103465</v>
          </cell>
          <cell r="D85" t="str">
            <v>消栓口服液</v>
          </cell>
          <cell r="E85" t="str">
            <v>代表品</v>
          </cell>
        </row>
        <row r="86">
          <cell r="C86" t="str">
            <v>ZA04CCS0705030205505</v>
          </cell>
          <cell r="D86" t="str">
            <v>舒肝宁注射液</v>
          </cell>
          <cell r="E86" t="str">
            <v>代表品</v>
          </cell>
        </row>
        <row r="87">
          <cell r="C87" t="str">
            <v>ZA04CCS0705040105505</v>
          </cell>
          <cell r="D87" t="str">
            <v>舒肝宁注射液</v>
          </cell>
        </row>
        <row r="88">
          <cell r="C88" t="str">
            <v>ZA04CCY0470010202729</v>
          </cell>
          <cell r="D88" t="str">
            <v>茵栀黄注射液</v>
          </cell>
          <cell r="E88" t="str">
            <v>代表品</v>
          </cell>
        </row>
        <row r="89">
          <cell r="C89" t="str">
            <v>ZA04CCY0470010102943</v>
          </cell>
          <cell r="D89" t="str">
            <v>茵栀黄注射液</v>
          </cell>
          <cell r="E89" t="str">
            <v>代表品</v>
          </cell>
        </row>
        <row r="90">
          <cell r="C90" t="str">
            <v>ZA01BAZ0410030103714</v>
          </cell>
          <cell r="D90" t="str">
            <v>注射用双黄连(冻干)</v>
          </cell>
          <cell r="E90" t="str">
            <v>代表品</v>
          </cell>
        </row>
        <row r="91">
          <cell r="C91" t="str">
            <v>ZA01BAS0846010103020</v>
          </cell>
          <cell r="D91" t="str">
            <v>双黄连注射液</v>
          </cell>
          <cell r="E91" t="str">
            <v>代表品</v>
          </cell>
        </row>
        <row r="92">
          <cell r="C92" t="str">
            <v>ZA01BAS0846010203762</v>
          </cell>
          <cell r="D92" t="str">
            <v>双黄连注射液</v>
          </cell>
          <cell r="E92" t="str">
            <v>代表品</v>
          </cell>
        </row>
        <row r="93">
          <cell r="C93" t="str">
            <v>ZA01BAS0846010103783</v>
          </cell>
          <cell r="D93" t="str">
            <v>双黄连注射液</v>
          </cell>
          <cell r="E93" t="str">
            <v>代表品</v>
          </cell>
        </row>
        <row r="94">
          <cell r="C94" t="str">
            <v>ZA01BAZ0410010103773</v>
          </cell>
          <cell r="D94" t="str">
            <v>注射用双黄连(冻干)</v>
          </cell>
        </row>
        <row r="95">
          <cell r="C95" t="str">
            <v>ZA01BAS0846010102174</v>
          </cell>
          <cell r="D95" t="str">
            <v>双黄连注射液</v>
          </cell>
          <cell r="E95" t="str">
            <v>代表品</v>
          </cell>
        </row>
        <row r="96">
          <cell r="C96" t="str">
            <v>ZA01BAS0846010103776</v>
          </cell>
          <cell r="D96" t="str">
            <v>双黄连注射液</v>
          </cell>
          <cell r="E96" t="str">
            <v>代表品</v>
          </cell>
        </row>
        <row r="97">
          <cell r="C97" t="str">
            <v>ZA01BAS0846020102943</v>
          </cell>
          <cell r="D97" t="str">
            <v>双黄连注射液</v>
          </cell>
        </row>
        <row r="98">
          <cell r="C98" t="str">
            <v>ZA12CAD0068010500716</v>
          </cell>
          <cell r="D98" t="str">
            <v>丹参片</v>
          </cell>
          <cell r="E98" t="str">
            <v>代表品</v>
          </cell>
        </row>
        <row r="99">
          <cell r="C99" t="str">
            <v>ZA12CAD0068010400716</v>
          </cell>
          <cell r="D99" t="str">
            <v>丹参片</v>
          </cell>
        </row>
        <row r="100">
          <cell r="C100" t="str">
            <v>ZA12CAD0068010800716</v>
          </cell>
          <cell r="D100" t="str">
            <v>丹参片</v>
          </cell>
        </row>
        <row r="101">
          <cell r="C101" t="str">
            <v>ZA12CAD0068010900716</v>
          </cell>
          <cell r="D101" t="str">
            <v>丹参片</v>
          </cell>
        </row>
        <row r="102">
          <cell r="C102" t="str">
            <v>ZA12CAD0068010200758</v>
          </cell>
          <cell r="D102" t="str">
            <v>丹参片</v>
          </cell>
        </row>
        <row r="103">
          <cell r="C103" t="str">
            <v>ZA12CAD0067010103095</v>
          </cell>
          <cell r="D103" t="str">
            <v>丹参口服液</v>
          </cell>
          <cell r="E103" t="str">
            <v>代表品</v>
          </cell>
        </row>
        <row r="104">
          <cell r="C104" t="str">
            <v>ZA12CAD0067010203095</v>
          </cell>
          <cell r="D104" t="str">
            <v>丹参口服液</v>
          </cell>
        </row>
        <row r="105">
          <cell r="C105" t="str">
            <v>ZA12CAD0067010303095</v>
          </cell>
          <cell r="D105" t="str">
            <v>丹参口服液</v>
          </cell>
        </row>
        <row r="106">
          <cell r="C106" t="str">
            <v>ZA12CAD0066020105327</v>
          </cell>
          <cell r="D106" t="str">
            <v>丹参颗粒</v>
          </cell>
          <cell r="E106" t="str">
            <v>代表品</v>
          </cell>
        </row>
        <row r="107">
          <cell r="C107" t="str">
            <v>ZA12CAD0066010101055</v>
          </cell>
          <cell r="D107" t="str">
            <v>丹参颗粒</v>
          </cell>
          <cell r="E107" t="str">
            <v>代表品</v>
          </cell>
        </row>
        <row r="108">
          <cell r="C108" t="str">
            <v>ZA12CAD0068010200690</v>
          </cell>
          <cell r="D108" t="str">
            <v>丹参片</v>
          </cell>
          <cell r="E108" t="str">
            <v>代表品</v>
          </cell>
        </row>
        <row r="109">
          <cell r="C109" t="str">
            <v>ZA12CAD0069010301203</v>
          </cell>
          <cell r="D109" t="str">
            <v>丹参软胶囊</v>
          </cell>
          <cell r="E109" t="str">
            <v>代表品</v>
          </cell>
        </row>
        <row r="110">
          <cell r="C110" t="str">
            <v>ZA12CAD0069010201203</v>
          </cell>
          <cell r="D110" t="str">
            <v>丹参软胶囊</v>
          </cell>
        </row>
        <row r="111">
          <cell r="C111" t="str">
            <v>ZA12CAD0066010102168</v>
          </cell>
          <cell r="D111" t="str">
            <v>丹参颗粒</v>
          </cell>
          <cell r="E111" t="str">
            <v>代表品</v>
          </cell>
        </row>
        <row r="112">
          <cell r="C112" t="str">
            <v>ZA12CAD0066010202168</v>
          </cell>
          <cell r="D112" t="str">
            <v>丹参颗粒</v>
          </cell>
        </row>
        <row r="113">
          <cell r="C113" t="str">
            <v>ZA12CAD0068010103010</v>
          </cell>
          <cell r="D113" t="str">
            <v>丹参片</v>
          </cell>
          <cell r="E113" t="str">
            <v>代表品</v>
          </cell>
        </row>
        <row r="114">
          <cell r="C114" t="str">
            <v>ZA12CAD0068010100640</v>
          </cell>
          <cell r="D114" t="str">
            <v>丹参片</v>
          </cell>
          <cell r="E114" t="str">
            <v>代表品</v>
          </cell>
        </row>
        <row r="115">
          <cell r="C115" t="str">
            <v>ZA12CAD0068010300640</v>
          </cell>
          <cell r="D115" t="str">
            <v>丹参片</v>
          </cell>
        </row>
        <row r="116">
          <cell r="C116" t="str">
            <v>ZA12CAD0067020101508</v>
          </cell>
          <cell r="D116" t="str">
            <v>丹参口服液</v>
          </cell>
          <cell r="E116" t="str">
            <v>代表品</v>
          </cell>
        </row>
        <row r="117">
          <cell r="C117" t="str">
            <v>ZA12CAD0066010102140</v>
          </cell>
          <cell r="D117" t="str">
            <v>丹参颗粒</v>
          </cell>
          <cell r="E117" t="str">
            <v>代表品</v>
          </cell>
        </row>
        <row r="118">
          <cell r="C118" t="str">
            <v>ZA12CAD0068020103510</v>
          </cell>
          <cell r="D118" t="str">
            <v>丹参片</v>
          </cell>
          <cell r="E118" t="str">
            <v>代表品</v>
          </cell>
        </row>
        <row r="119">
          <cell r="C119" t="str">
            <v>ZA12CAD0065010105623</v>
          </cell>
          <cell r="D119" t="str">
            <v>丹参胶囊</v>
          </cell>
          <cell r="E119" t="str">
            <v>代表品</v>
          </cell>
        </row>
        <row r="120">
          <cell r="C120" t="str">
            <v>ZA12CAD0068010203191</v>
          </cell>
          <cell r="D120" t="str">
            <v>丹参片</v>
          </cell>
        </row>
        <row r="121">
          <cell r="C121" t="str">
            <v>ZA12CAD0068010103191</v>
          </cell>
          <cell r="D121" t="str">
            <v>丹参片</v>
          </cell>
        </row>
        <row r="122">
          <cell r="C122" t="str">
            <v>ZA12CAD0068010303191</v>
          </cell>
          <cell r="D122" t="str">
            <v>丹参片</v>
          </cell>
        </row>
        <row r="123">
          <cell r="C123" t="str">
            <v>ZA09GAS0502010104762</v>
          </cell>
          <cell r="D123" t="str">
            <v>生脉饮(党参方、低糖)</v>
          </cell>
          <cell r="E123" t="str">
            <v>代表品</v>
          </cell>
        </row>
        <row r="124">
          <cell r="C124" t="str">
            <v>ZA09HAS0501010104762</v>
          </cell>
          <cell r="D124" t="str">
            <v>生脉饮</v>
          </cell>
        </row>
        <row r="125">
          <cell r="C125" t="str">
            <v>ZA09HAS0501020102306</v>
          </cell>
          <cell r="D125" t="str">
            <v>生脉饮</v>
          </cell>
          <cell r="E125" t="str">
            <v>代表品</v>
          </cell>
        </row>
        <row r="126">
          <cell r="C126" t="str">
            <v>ZA09HAS0496010202294</v>
          </cell>
          <cell r="D126" t="str">
            <v>生脉胶囊</v>
          </cell>
        </row>
        <row r="127">
          <cell r="C127" t="str">
            <v>ZA09HAS0496010402294</v>
          </cell>
          <cell r="D127" t="str">
            <v>生脉胶囊</v>
          </cell>
        </row>
        <row r="128">
          <cell r="C128" t="str">
            <v>ZA09HAY0340010102305</v>
          </cell>
          <cell r="D128" t="str">
            <v>益气复脉颗粒</v>
          </cell>
        </row>
        <row r="129">
          <cell r="C129" t="str">
            <v>ZA09HAY0340010202305</v>
          </cell>
          <cell r="D129" t="str">
            <v>益气复脉颗粒</v>
          </cell>
        </row>
        <row r="130">
          <cell r="C130" t="str">
            <v>ZA09HAS0501010104012</v>
          </cell>
          <cell r="D130" t="str">
            <v>生脉饮</v>
          </cell>
          <cell r="E130" t="str">
            <v>代表品</v>
          </cell>
        </row>
        <row r="131">
          <cell r="C131" t="str">
            <v>ZA09HAS0501010104293</v>
          </cell>
          <cell r="D131" t="str">
            <v>生脉饮</v>
          </cell>
          <cell r="E131" t="str">
            <v>代表品</v>
          </cell>
        </row>
        <row r="132">
          <cell r="C132" t="str">
            <v>ZA09HAS0505010103304</v>
          </cell>
          <cell r="D132" t="str">
            <v>生脉饮口服液</v>
          </cell>
          <cell r="E132" t="str">
            <v>代表品</v>
          </cell>
        </row>
        <row r="133">
          <cell r="C133" t="str">
            <v>ZA09HAS1009010103430</v>
          </cell>
          <cell r="D133" t="str">
            <v>生脉饮(人参方)</v>
          </cell>
          <cell r="E133" t="str">
            <v>代表品</v>
          </cell>
        </row>
        <row r="134">
          <cell r="C134" t="str">
            <v>ZA09HAS1009020403430</v>
          </cell>
          <cell r="D134" t="str">
            <v>生脉饮(人参方)</v>
          </cell>
        </row>
        <row r="135">
          <cell r="C135" t="str">
            <v>ZA09HAS0501010103752</v>
          </cell>
          <cell r="D135" t="str">
            <v>生脉饮</v>
          </cell>
          <cell r="E135" t="str">
            <v>代表品</v>
          </cell>
        </row>
        <row r="136">
          <cell r="C136" t="str">
            <v>ZA09HAS0501010203752</v>
          </cell>
          <cell r="D136" t="str">
            <v>生脉饮</v>
          </cell>
        </row>
        <row r="137">
          <cell r="C137" t="str">
            <v>ZA09HAS0501010203310</v>
          </cell>
          <cell r="D137" t="str">
            <v>生脉饮</v>
          </cell>
          <cell r="E137" t="str">
            <v>代表品</v>
          </cell>
        </row>
        <row r="138">
          <cell r="C138" t="str">
            <v>ZA09HAS0505010203794</v>
          </cell>
          <cell r="D138" t="str">
            <v>生脉饮口服液</v>
          </cell>
          <cell r="E138" t="str">
            <v>代表品</v>
          </cell>
        </row>
        <row r="139">
          <cell r="C139" t="str">
            <v>ZA09GAS0502010101835</v>
          </cell>
          <cell r="D139" t="str">
            <v>生脉饮(党参方)</v>
          </cell>
          <cell r="E139" t="str">
            <v>代表品</v>
          </cell>
        </row>
        <row r="140">
          <cell r="C140" t="str">
            <v>ZA09HAS0501010101835</v>
          </cell>
          <cell r="D140" t="str">
            <v>生脉饮</v>
          </cell>
        </row>
        <row r="141">
          <cell r="C141" t="str">
            <v>ZA09GAS0502010101811</v>
          </cell>
          <cell r="D141" t="str">
            <v>生脉饮(党参方)</v>
          </cell>
          <cell r="E141" t="str">
            <v>代表品</v>
          </cell>
        </row>
        <row r="142">
          <cell r="C142" t="str">
            <v>ZA09GAS0502020101811</v>
          </cell>
          <cell r="D142" t="str">
            <v>生脉饮(党参方)</v>
          </cell>
        </row>
        <row r="143">
          <cell r="C143" t="str">
            <v>ZA09HAS0501010105367</v>
          </cell>
          <cell r="D143" t="str">
            <v>生脉饮</v>
          </cell>
          <cell r="E143" t="str">
            <v>代表品</v>
          </cell>
        </row>
        <row r="144">
          <cell r="C144" t="str">
            <v>ZA09HAS0501020204220</v>
          </cell>
          <cell r="D144" t="str">
            <v>生脉饮</v>
          </cell>
          <cell r="E144" t="str">
            <v>代表品</v>
          </cell>
        </row>
        <row r="145">
          <cell r="C145" t="str">
            <v>ZA09HAS0501010505306</v>
          </cell>
          <cell r="D145" t="str">
            <v>生脉饮</v>
          </cell>
          <cell r="E145" t="str">
            <v>代表品</v>
          </cell>
        </row>
        <row r="146">
          <cell r="C146" t="str">
            <v>ZA09GAS0502030205306</v>
          </cell>
          <cell r="D146" t="str">
            <v>生脉饮(党参方)</v>
          </cell>
        </row>
        <row r="147">
          <cell r="C147" t="str">
            <v>ZA09HAS0496010300064</v>
          </cell>
          <cell r="D147" t="str">
            <v>生脉胶囊</v>
          </cell>
          <cell r="E147" t="str">
            <v>代表品</v>
          </cell>
        </row>
        <row r="148">
          <cell r="C148" t="str">
            <v>ZA09GAS0502010105718</v>
          </cell>
          <cell r="D148" t="str">
            <v>生脉饮(党参方)</v>
          </cell>
          <cell r="E148" t="str">
            <v>代表品</v>
          </cell>
        </row>
        <row r="149">
          <cell r="C149" t="str">
            <v>ZA09GAS0502010205718</v>
          </cell>
          <cell r="D149" t="str">
            <v>生脉饮(党参方)</v>
          </cell>
        </row>
        <row r="150">
          <cell r="C150" t="str">
            <v>ZA09GAS0502010205390</v>
          </cell>
          <cell r="D150" t="str">
            <v>生脉饮(党参方)</v>
          </cell>
          <cell r="E150" t="str">
            <v>代表品</v>
          </cell>
        </row>
        <row r="151">
          <cell r="C151" t="str">
            <v>ZA09GAS0502010105390</v>
          </cell>
          <cell r="D151" t="str">
            <v>生脉饮(党参方)</v>
          </cell>
        </row>
        <row r="152">
          <cell r="C152" t="str">
            <v>ZA09HAS0501010102110</v>
          </cell>
          <cell r="D152" t="str">
            <v>生脉饮</v>
          </cell>
          <cell r="E152" t="str">
            <v>代表品</v>
          </cell>
        </row>
        <row r="153">
          <cell r="C153" t="str">
            <v>ZA09HAS0501020102110</v>
          </cell>
          <cell r="D153" t="str">
            <v>生脉饮</v>
          </cell>
        </row>
        <row r="154">
          <cell r="C154" t="str">
            <v>ZA09HAS0501020502110</v>
          </cell>
          <cell r="D154" t="str">
            <v>生脉饮</v>
          </cell>
        </row>
        <row r="155">
          <cell r="C155" t="str">
            <v>ZA09HAS0501010201833</v>
          </cell>
          <cell r="D155" t="str">
            <v>生脉饮</v>
          </cell>
          <cell r="E155" t="str">
            <v>代表品</v>
          </cell>
        </row>
        <row r="156">
          <cell r="C156" t="str">
            <v>ZA09HAS0501010101833</v>
          </cell>
          <cell r="D156" t="str">
            <v>生脉饮</v>
          </cell>
        </row>
        <row r="157">
          <cell r="C157" t="str">
            <v>ZA09HAS0501010103125</v>
          </cell>
          <cell r="D157" t="str">
            <v>生脉饮</v>
          </cell>
          <cell r="E157" t="str">
            <v>代表品</v>
          </cell>
        </row>
        <row r="158">
          <cell r="C158" t="str">
            <v>ZA09HAS0501010103485</v>
          </cell>
          <cell r="D158" t="str">
            <v>生脉饮</v>
          </cell>
          <cell r="E158" t="str">
            <v>代表品</v>
          </cell>
        </row>
        <row r="159">
          <cell r="C159" t="str">
            <v>ZA09HAS0501010303485</v>
          </cell>
          <cell r="D159" t="str">
            <v>生脉饮</v>
          </cell>
        </row>
        <row r="160">
          <cell r="C160" t="str">
            <v>ZA09HAS0501010103376</v>
          </cell>
          <cell r="D160" t="str">
            <v>生脉饮</v>
          </cell>
          <cell r="E160" t="str">
            <v>代表品</v>
          </cell>
        </row>
        <row r="161">
          <cell r="C161" t="str">
            <v>ZA09HAS0501020103376</v>
          </cell>
          <cell r="D161" t="str">
            <v>生脉饮</v>
          </cell>
        </row>
        <row r="162">
          <cell r="C162" t="str">
            <v>ZA09HAS0501010203263</v>
          </cell>
          <cell r="D162" t="str">
            <v>生脉饮</v>
          </cell>
          <cell r="E162" t="str">
            <v>代表品</v>
          </cell>
        </row>
        <row r="163">
          <cell r="C163" t="str">
            <v>ZA09HAS0501010103263</v>
          </cell>
          <cell r="D163" t="str">
            <v>生脉饮</v>
          </cell>
        </row>
        <row r="164">
          <cell r="C164" t="str">
            <v>ZA09GAS0502010101793</v>
          </cell>
          <cell r="D164" t="str">
            <v>生脉饮(党参方)</v>
          </cell>
          <cell r="E164" t="str">
            <v>代表品</v>
          </cell>
        </row>
        <row r="165">
          <cell r="C165" t="str">
            <v>ZA09GAS0502020301793</v>
          </cell>
          <cell r="D165" t="str">
            <v>生脉饮(党参方)</v>
          </cell>
        </row>
        <row r="166">
          <cell r="C166" t="str">
            <v>ZA09HAS0501010203316</v>
          </cell>
          <cell r="D166" t="str">
            <v>生脉饮</v>
          </cell>
          <cell r="E166" t="str">
            <v>代表品</v>
          </cell>
        </row>
        <row r="167">
          <cell r="C167" t="str">
            <v>ZA09HAS0501010203494</v>
          </cell>
          <cell r="D167" t="str">
            <v>生脉饮</v>
          </cell>
          <cell r="E167" t="str">
            <v>代表品</v>
          </cell>
        </row>
        <row r="168">
          <cell r="C168" t="str">
            <v>ZA09HAS0501020203494</v>
          </cell>
          <cell r="D168" t="str">
            <v>生脉饮</v>
          </cell>
        </row>
        <row r="169">
          <cell r="C169" t="str">
            <v>ZA09HAS0501010102310</v>
          </cell>
          <cell r="D169" t="str">
            <v>生脉饮</v>
          </cell>
          <cell r="E169" t="str">
            <v>代表品</v>
          </cell>
        </row>
        <row r="170">
          <cell r="C170" t="str">
            <v>ZA09HAS0501010202454</v>
          </cell>
          <cell r="D170" t="str">
            <v>生脉饮</v>
          </cell>
          <cell r="E170" t="str">
            <v>代表品</v>
          </cell>
        </row>
        <row r="171">
          <cell r="C171" t="str">
            <v>ZA09GAS0498010101912</v>
          </cell>
          <cell r="D171" t="str">
            <v>生脉颗粒(党参方)</v>
          </cell>
          <cell r="E171" t="str">
            <v>代表品</v>
          </cell>
        </row>
        <row r="172">
          <cell r="C172" t="str">
            <v>ZA09GAS0498010201912</v>
          </cell>
          <cell r="D172" t="str">
            <v>生脉颗粒(党参方)</v>
          </cell>
        </row>
        <row r="173">
          <cell r="C173" t="str">
            <v>ZA09HAS0501030103509</v>
          </cell>
          <cell r="D173" t="str">
            <v>生脉饮</v>
          </cell>
          <cell r="E173" t="str">
            <v>代表品</v>
          </cell>
        </row>
        <row r="174">
          <cell r="C174" t="str">
            <v>ZA09HAS0501010103040</v>
          </cell>
          <cell r="D174" t="str">
            <v>生脉饮</v>
          </cell>
          <cell r="E174" t="str">
            <v>代表品</v>
          </cell>
        </row>
        <row r="175">
          <cell r="C175" t="str">
            <v>ZA09HAS0501010203040</v>
          </cell>
          <cell r="D175" t="str">
            <v>生脉饮</v>
          </cell>
        </row>
        <row r="176">
          <cell r="C176" t="str">
            <v>ZA09HAS0501010103154</v>
          </cell>
          <cell r="D176" t="str">
            <v>生脉饮</v>
          </cell>
          <cell r="E176" t="str">
            <v>代表品</v>
          </cell>
        </row>
        <row r="177">
          <cell r="C177" t="str">
            <v>ZA12HAD0225010105729</v>
          </cell>
          <cell r="D177" t="str">
            <v>灯盏花素片</v>
          </cell>
          <cell r="E177" t="str">
            <v>代表品</v>
          </cell>
        </row>
        <row r="178">
          <cell r="C178" t="str">
            <v>ZA12HAD0225010105613</v>
          </cell>
          <cell r="D178" t="str">
            <v>灯盏花素片</v>
          </cell>
        </row>
        <row r="179">
          <cell r="C179" t="str">
            <v>ZA12HAD0225010305729</v>
          </cell>
          <cell r="D179" t="str">
            <v>灯盏花素片</v>
          </cell>
        </row>
        <row r="180">
          <cell r="C180" t="str">
            <v>ZA12HAD0408010205729</v>
          </cell>
          <cell r="D180" t="str">
            <v>灯盏细辛颗粒</v>
          </cell>
        </row>
        <row r="181">
          <cell r="C181" t="str">
            <v>ZA12HAD0225010105337</v>
          </cell>
          <cell r="D181" t="str">
            <v>灯盏花素片</v>
          </cell>
          <cell r="E181" t="str">
            <v>代表品</v>
          </cell>
        </row>
        <row r="182">
          <cell r="C182" t="str">
            <v>ZA12HAD0225010205337</v>
          </cell>
          <cell r="D182" t="str">
            <v>灯盏花素片</v>
          </cell>
        </row>
        <row r="183">
          <cell r="C183" t="str">
            <v>ZA12HAD0225010104452</v>
          </cell>
          <cell r="D183" t="str">
            <v>灯盏花素片</v>
          </cell>
          <cell r="E183" t="str">
            <v>代表品</v>
          </cell>
        </row>
        <row r="184">
          <cell r="C184" t="str">
            <v>ZA12HAD0225010103204</v>
          </cell>
          <cell r="D184" t="str">
            <v>灯盏花素片</v>
          </cell>
          <cell r="E184" t="str">
            <v>代表品</v>
          </cell>
        </row>
        <row r="185">
          <cell r="C185" t="str">
            <v>ZA12HAD0225010100269</v>
          </cell>
          <cell r="D185" t="str">
            <v>灯盏花素片</v>
          </cell>
          <cell r="E185" t="str">
            <v>代表品</v>
          </cell>
        </row>
        <row r="186">
          <cell r="C186" t="str">
            <v>ZA12HAD0225020300269</v>
          </cell>
          <cell r="D186" t="str">
            <v>灯盏花素片</v>
          </cell>
        </row>
        <row r="187">
          <cell r="C187" t="str">
            <v>ZA12HAD0225010200365</v>
          </cell>
          <cell r="D187" t="str">
            <v>灯盏花素片</v>
          </cell>
          <cell r="E187" t="str">
            <v>代表品</v>
          </cell>
        </row>
        <row r="188">
          <cell r="C188" t="str">
            <v>ZA12HAD0225010300365</v>
          </cell>
          <cell r="D188" t="str">
            <v>灯盏花素片</v>
          </cell>
        </row>
        <row r="189">
          <cell r="C189" t="str">
            <v>ZA12HAD0222010105400</v>
          </cell>
          <cell r="D189" t="str">
            <v>灯盏花素滴丸</v>
          </cell>
          <cell r="E189" t="str">
            <v>代表品</v>
          </cell>
        </row>
        <row r="190">
          <cell r="C190" t="str">
            <v>ZA12HAD0225020305725</v>
          </cell>
          <cell r="D190" t="str">
            <v>灯盏花素片</v>
          </cell>
          <cell r="E190" t="str">
            <v>代表品</v>
          </cell>
        </row>
        <row r="191">
          <cell r="C191" t="str">
            <v>ZA12HAD0225010100239</v>
          </cell>
          <cell r="D191" t="str">
            <v>灯盏花素片</v>
          </cell>
          <cell r="E191" t="str">
            <v>代表品</v>
          </cell>
        </row>
        <row r="192">
          <cell r="C192" t="str">
            <v>ZA12HAD0225010200239</v>
          </cell>
          <cell r="D192" t="str">
            <v>灯盏花素片</v>
          </cell>
        </row>
        <row r="193">
          <cell r="C193" t="str">
            <v>ZA12HAD0223010109656</v>
          </cell>
          <cell r="D193" t="str">
            <v>灯盏花素分散片</v>
          </cell>
          <cell r="E193" t="str">
            <v>代表品</v>
          </cell>
        </row>
        <row r="194">
          <cell r="C194" t="str">
            <v>ZA12HAD0225010200324</v>
          </cell>
          <cell r="D194" t="str">
            <v>灯盏花素片</v>
          </cell>
          <cell r="E194" t="str">
            <v>代表品</v>
          </cell>
        </row>
        <row r="195">
          <cell r="C195" t="str">
            <v>ZA12HAD0225010100324</v>
          </cell>
          <cell r="D195" t="str">
            <v>灯盏花素片</v>
          </cell>
        </row>
        <row r="196">
          <cell r="C196" t="str">
            <v>ZA12HAD0225010105726</v>
          </cell>
          <cell r="D196" t="str">
            <v>灯盏花素片</v>
          </cell>
          <cell r="E196" t="str">
            <v>代表品</v>
          </cell>
        </row>
        <row r="197">
          <cell r="C197" t="str">
            <v>ZA12HAD0225010305726</v>
          </cell>
          <cell r="D197" t="str">
            <v>灯盏花素片</v>
          </cell>
        </row>
        <row r="198">
          <cell r="C198" t="str">
            <v>ZA12HAD0225010104945</v>
          </cell>
          <cell r="D198" t="str">
            <v>灯盏花素片</v>
          </cell>
          <cell r="E198" t="str">
            <v>代表品</v>
          </cell>
        </row>
        <row r="199">
          <cell r="C199" t="str">
            <v>ZA12HAD0225010105650</v>
          </cell>
          <cell r="D199" t="str">
            <v>灯盏花素片</v>
          </cell>
          <cell r="E199" t="str">
            <v>代表品</v>
          </cell>
        </row>
        <row r="200">
          <cell r="C200" t="str">
            <v>ZA12HAD0230010205650</v>
          </cell>
          <cell r="D200" t="str">
            <v>灯盏细辛胶囊</v>
          </cell>
        </row>
        <row r="201">
          <cell r="C201" t="str">
            <v>ZA12HAD0225010105682</v>
          </cell>
          <cell r="D201" t="str">
            <v>灯盏花素片</v>
          </cell>
          <cell r="E201" t="str">
            <v>代表品</v>
          </cell>
        </row>
        <row r="202">
          <cell r="C202" t="str">
            <v>ZA12HAD0231010105683</v>
          </cell>
          <cell r="D202" t="str">
            <v>灯盏细辛软胶囊</v>
          </cell>
        </row>
        <row r="203">
          <cell r="C203" t="str">
            <v>ZA12HAD0225010103422</v>
          </cell>
          <cell r="D203" t="str">
            <v>灯盏花素片</v>
          </cell>
          <cell r="E203" t="str">
            <v>代表品</v>
          </cell>
        </row>
        <row r="204">
          <cell r="C204" t="str">
            <v>ZA12HAD0225020201290</v>
          </cell>
          <cell r="D204" t="str">
            <v>灯盏花素片</v>
          </cell>
          <cell r="E204" t="str">
            <v>代表品</v>
          </cell>
        </row>
        <row r="205">
          <cell r="C205" t="str">
            <v>ZA12HAD0225010203728</v>
          </cell>
          <cell r="D205" t="str">
            <v>灯盏花素片</v>
          </cell>
          <cell r="E205" t="str">
            <v>代表品</v>
          </cell>
        </row>
        <row r="206">
          <cell r="C206" t="str">
            <v>ZA12HAD0225010203165</v>
          </cell>
          <cell r="D206" t="str">
            <v>灯盏花素片</v>
          </cell>
          <cell r="E206" t="str">
            <v>代表品</v>
          </cell>
        </row>
        <row r="207">
          <cell r="C207" t="str">
            <v>ZA12HAD0225010105699</v>
          </cell>
          <cell r="D207" t="str">
            <v>灯盏花素片</v>
          </cell>
          <cell r="E207" t="str">
            <v>代表品</v>
          </cell>
        </row>
        <row r="208">
          <cell r="C208" t="str">
            <v>ZA12HAD0225010205699</v>
          </cell>
          <cell r="D208" t="str">
            <v>灯盏花素片</v>
          </cell>
        </row>
        <row r="209">
          <cell r="C209" t="str">
            <v>ZA12HAD0225020103389</v>
          </cell>
          <cell r="D209" t="str">
            <v>灯盏花素片</v>
          </cell>
          <cell r="E209" t="str">
            <v>代表品</v>
          </cell>
        </row>
        <row r="210">
          <cell r="C210" t="str">
            <v>ZA12HAD0225010103225</v>
          </cell>
          <cell r="D210" t="str">
            <v>灯盏花素片</v>
          </cell>
        </row>
        <row r="211">
          <cell r="C211" t="str">
            <v>ZA12HAD0225020103485</v>
          </cell>
          <cell r="D211" t="str">
            <v>灯盏花素片</v>
          </cell>
        </row>
        <row r="212">
          <cell r="C212" t="str">
            <v>ZC01AAY0003010201503</v>
          </cell>
          <cell r="D212" t="str">
            <v>鸦胆子油软胶囊</v>
          </cell>
          <cell r="E212" t="str">
            <v>代表品</v>
          </cell>
        </row>
        <row r="213">
          <cell r="C213" t="str">
            <v>ZC01AAY0003010301503</v>
          </cell>
          <cell r="D213" t="str">
            <v>鸦胆子油软胶囊</v>
          </cell>
        </row>
        <row r="214">
          <cell r="C214" t="str">
            <v>ZC01AAY0003010205342</v>
          </cell>
          <cell r="D214" t="str">
            <v>鸦胆子油软胶囊</v>
          </cell>
          <cell r="E214" t="str">
            <v>代表品</v>
          </cell>
        </row>
        <row r="215">
          <cell r="C215" t="str">
            <v>ZC01AAY0003010105342</v>
          </cell>
          <cell r="D215" t="str">
            <v>鸦胆子油软胶囊</v>
          </cell>
        </row>
        <row r="216">
          <cell r="C216" t="str">
            <v>ZC01AAY0757030101334</v>
          </cell>
          <cell r="D216" t="str">
            <v>鸦胆子油口服乳液</v>
          </cell>
          <cell r="E216" t="str">
            <v>代表品</v>
          </cell>
        </row>
        <row r="217">
          <cell r="C217" t="str">
            <v>ZC01AAY0757010100375</v>
          </cell>
          <cell r="D217" t="str">
            <v>鸦胆子油口服乳液</v>
          </cell>
          <cell r="E217" t="str">
            <v>代表品</v>
          </cell>
        </row>
        <row r="218">
          <cell r="C218" t="str">
            <v>ZC01AAY0003010205849</v>
          </cell>
          <cell r="D218" t="str">
            <v>鸦胆子油软胶囊</v>
          </cell>
          <cell r="E218" t="str">
            <v>代表品</v>
          </cell>
        </row>
        <row r="219">
          <cell r="C219" t="str">
            <v>ZC01AAY0003010105849</v>
          </cell>
          <cell r="D219" t="str">
            <v>鸦胆子油软胶囊</v>
          </cell>
        </row>
        <row r="220">
          <cell r="C220" t="str">
            <v>ZC01AAY0757020103543</v>
          </cell>
          <cell r="D220" t="str">
            <v>鸦胆子油口服乳液</v>
          </cell>
          <cell r="E220" t="str">
            <v>代表品</v>
          </cell>
        </row>
        <row r="221">
          <cell r="C221" t="str">
            <v>ZC01AAY0757010103543</v>
          </cell>
          <cell r="D221" t="str">
            <v>鸦胆子油口服乳液</v>
          </cell>
        </row>
        <row r="222">
          <cell r="C222" t="str">
            <v>ZC01AAY0757020203543</v>
          </cell>
          <cell r="D222" t="str">
            <v>鸦胆子油口服乳液</v>
          </cell>
        </row>
        <row r="223">
          <cell r="C223" t="str">
            <v>ZC01AAY0757030103543</v>
          </cell>
          <cell r="D223" t="str">
            <v>鸦胆子油口服乳液</v>
          </cell>
        </row>
        <row r="224">
          <cell r="C224" t="str">
            <v>ZC01AAY0757010103430</v>
          </cell>
          <cell r="D224" t="str">
            <v>鸦胆子油口服乳液</v>
          </cell>
          <cell r="E224" t="str">
            <v>代表品</v>
          </cell>
        </row>
        <row r="225">
          <cell r="C225" t="str">
            <v>ZC01AAY0757010103425</v>
          </cell>
          <cell r="D225" t="str">
            <v>鸦胆子油口服乳液</v>
          </cell>
          <cell r="E225" t="str">
            <v>代表品</v>
          </cell>
        </row>
        <row r="226">
          <cell r="C226" t="str">
            <v>ZC01AAY0757020503425</v>
          </cell>
          <cell r="D226" t="str">
            <v>鸦胆子油口服乳液</v>
          </cell>
        </row>
        <row r="227">
          <cell r="C227" t="str">
            <v>ZA09AAC0505030103793</v>
          </cell>
          <cell r="D227" t="str">
            <v>刺五加注射液</v>
          </cell>
          <cell r="E227" t="str">
            <v>代表品</v>
          </cell>
        </row>
        <row r="228">
          <cell r="C228" t="str">
            <v>ZA09AAC0505020103729</v>
          </cell>
          <cell r="D228" t="str">
            <v>刺五加注射液</v>
          </cell>
          <cell r="E228" t="str">
            <v>代表品</v>
          </cell>
        </row>
        <row r="229">
          <cell r="C229" t="str">
            <v>ZA09AAC0505020103776</v>
          </cell>
          <cell r="D229" t="str">
            <v>刺五加注射液</v>
          </cell>
          <cell r="E229" t="str">
            <v>代表品</v>
          </cell>
        </row>
        <row r="230">
          <cell r="C230" t="str">
            <v>ZA09AAC0505010103820</v>
          </cell>
          <cell r="D230" t="str">
            <v>刺五加注射液</v>
          </cell>
          <cell r="E230" t="str">
            <v>代表品</v>
          </cell>
        </row>
        <row r="231">
          <cell r="C231" t="str">
            <v>ZA09AAC0505010203784</v>
          </cell>
          <cell r="D231" t="str">
            <v>刺五加注射液</v>
          </cell>
          <cell r="E231" t="str">
            <v>代表品</v>
          </cell>
        </row>
        <row r="232">
          <cell r="C232" t="str">
            <v>ZA12GAN0050010200374</v>
          </cell>
          <cell r="D232" t="str">
            <v>脑心清片</v>
          </cell>
          <cell r="E232" t="str">
            <v>代表品</v>
          </cell>
        </row>
        <row r="233">
          <cell r="C233" t="str">
            <v>ZA12GAN0050020100374</v>
          </cell>
          <cell r="D233" t="str">
            <v>脑心清片</v>
          </cell>
        </row>
        <row r="234">
          <cell r="C234" t="str">
            <v>ZA12GAN0049010201283</v>
          </cell>
          <cell r="D234" t="str">
            <v>脑心清胶囊</v>
          </cell>
          <cell r="E234" t="str">
            <v>代表品</v>
          </cell>
        </row>
        <row r="235">
          <cell r="C235" t="str">
            <v>ZA12GAN0049010101283</v>
          </cell>
          <cell r="D235" t="str">
            <v>脑心清胶囊</v>
          </cell>
        </row>
        <row r="236">
          <cell r="C236" t="str">
            <v>ZA12GAN0049010301283</v>
          </cell>
          <cell r="D236" t="str">
            <v>脑心清胶囊</v>
          </cell>
        </row>
        <row r="237">
          <cell r="C237" t="str">
            <v>ZA12GAN0049010202295</v>
          </cell>
          <cell r="D237" t="str">
            <v>脑心清胶囊</v>
          </cell>
          <cell r="E237" t="str">
            <v>代表品</v>
          </cell>
        </row>
        <row r="238">
          <cell r="C238" t="str">
            <v>ZA09BAD0254010102017</v>
          </cell>
          <cell r="D238" t="str">
            <v>地榆升白片</v>
          </cell>
          <cell r="E238" t="str">
            <v>代表品</v>
          </cell>
        </row>
        <row r="239">
          <cell r="C239" t="str">
            <v>ZA09BAD0404010202017</v>
          </cell>
          <cell r="D239" t="str">
            <v>地榆升白胶囊</v>
          </cell>
        </row>
        <row r="240">
          <cell r="C240" t="str">
            <v>ZA09BAD0404010203022</v>
          </cell>
          <cell r="D240" t="str">
            <v>地榆升白胶囊</v>
          </cell>
          <cell r="E240" t="str">
            <v>代表品</v>
          </cell>
        </row>
        <row r="241">
          <cell r="C241" t="str">
            <v>ZA09BAD0404010103022</v>
          </cell>
          <cell r="D241" t="str">
            <v>地榆升白胶囊</v>
          </cell>
        </row>
        <row r="242">
          <cell r="C242" t="str">
            <v>ZA09BAD0404010103944</v>
          </cell>
          <cell r="D242" t="str">
            <v>地榆升白胶囊</v>
          </cell>
          <cell r="E242" t="str">
            <v>代表品</v>
          </cell>
        </row>
        <row r="243">
          <cell r="C243" t="str">
            <v>ZA09BAD0404010105858</v>
          </cell>
          <cell r="D243" t="str">
            <v>地榆升白胶囊</v>
          </cell>
          <cell r="E243" t="str">
            <v>代表品</v>
          </cell>
        </row>
        <row r="244">
          <cell r="C244" t="str">
            <v>ZA09BAD0404010102181</v>
          </cell>
          <cell r="D244" t="str">
            <v>地榆升白胶囊</v>
          </cell>
          <cell r="E244" t="str">
            <v>代表品</v>
          </cell>
        </row>
        <row r="245">
          <cell r="C245" t="str">
            <v>ZA09BAD0404010202513</v>
          </cell>
          <cell r="D245" t="str">
            <v>地榆升白胶囊</v>
          </cell>
          <cell r="E245" t="str">
            <v>代表品</v>
          </cell>
        </row>
        <row r="246">
          <cell r="C246" t="str">
            <v>ZA09BAD0404010202204</v>
          </cell>
          <cell r="D246" t="str">
            <v>地榆升白胶囊</v>
          </cell>
        </row>
        <row r="247">
          <cell r="C247" t="str">
            <v>ZA09BAD0404010302204</v>
          </cell>
          <cell r="D247" t="str">
            <v>地榆升白胶囊</v>
          </cell>
        </row>
        <row r="248">
          <cell r="C248" t="str">
            <v>ZA04BAQ0392020300375</v>
          </cell>
          <cell r="D248" t="str">
            <v>清开灵颗粒</v>
          </cell>
          <cell r="E248" t="str">
            <v>代表品</v>
          </cell>
        </row>
        <row r="249">
          <cell r="C249" t="str">
            <v>ZA04BAQ0391010300375</v>
          </cell>
          <cell r="D249" t="str">
            <v>清开灵胶囊</v>
          </cell>
        </row>
        <row r="250">
          <cell r="C250" t="str">
            <v>ZA04BAQ0392020100375</v>
          </cell>
          <cell r="D250" t="str">
            <v>清开灵颗粒</v>
          </cell>
        </row>
        <row r="251">
          <cell r="C251" t="str">
            <v>ZA04BAQ0392020400375</v>
          </cell>
          <cell r="D251" t="str">
            <v>清开灵颗粒</v>
          </cell>
        </row>
        <row r="252">
          <cell r="C252" t="str">
            <v>ZA04BAQ0396020302729</v>
          </cell>
          <cell r="D252" t="str">
            <v>清开灵软胶囊</v>
          </cell>
          <cell r="E252" t="str">
            <v>代表品</v>
          </cell>
        </row>
        <row r="253">
          <cell r="C253" t="str">
            <v>ZA04BAQ0396010202729</v>
          </cell>
          <cell r="D253" t="str">
            <v>清开灵软胶囊</v>
          </cell>
        </row>
        <row r="254">
          <cell r="C254" t="str">
            <v>ZA04BAQ0396030102729</v>
          </cell>
          <cell r="D254" t="str">
            <v>清开灵软胶囊</v>
          </cell>
        </row>
        <row r="255">
          <cell r="C255" t="str">
            <v>ZA04BAQ0395010403665</v>
          </cell>
          <cell r="D255" t="str">
            <v>清开灵片</v>
          </cell>
          <cell r="E255" t="str">
            <v>代表品</v>
          </cell>
        </row>
        <row r="256">
          <cell r="C256" t="str">
            <v>ZA04BAQ0395010303665</v>
          </cell>
          <cell r="D256" t="str">
            <v>清开灵片</v>
          </cell>
        </row>
        <row r="257">
          <cell r="C257" t="str">
            <v>ZA04BAQ0395010503665</v>
          </cell>
          <cell r="D257" t="str">
            <v>清开灵片</v>
          </cell>
        </row>
        <row r="258">
          <cell r="C258" t="str">
            <v>ZA04BAQ0390010503704</v>
          </cell>
          <cell r="D258" t="str">
            <v>清开灵分散片</v>
          </cell>
          <cell r="E258" t="str">
            <v>代表品</v>
          </cell>
        </row>
        <row r="259">
          <cell r="C259" t="str">
            <v>ZA04BAQ0395010304631</v>
          </cell>
          <cell r="D259" t="str">
            <v>清开灵片</v>
          </cell>
          <cell r="E259" t="str">
            <v>代表品</v>
          </cell>
        </row>
        <row r="260">
          <cell r="C260" t="str">
            <v>ZA04BAQ0395010404631</v>
          </cell>
          <cell r="D260" t="str">
            <v>清开灵片</v>
          </cell>
        </row>
        <row r="261">
          <cell r="C261" t="str">
            <v>ZA04BAQ0397010202820</v>
          </cell>
          <cell r="D261" t="str">
            <v>清开灵注射液</v>
          </cell>
          <cell r="E261" t="str">
            <v>代表品</v>
          </cell>
        </row>
        <row r="262">
          <cell r="C262" t="str">
            <v>ZA04BAQ0397030202646</v>
          </cell>
          <cell r="D262" t="str">
            <v>清开灵注射液</v>
          </cell>
        </row>
        <row r="263">
          <cell r="C263" t="str">
            <v>ZA04BAQ0397030100365</v>
          </cell>
          <cell r="D263" t="str">
            <v>清开灵注射液</v>
          </cell>
          <cell r="E263" t="str">
            <v>代表品</v>
          </cell>
        </row>
        <row r="264">
          <cell r="C264" t="str">
            <v>ZA04BAQ0397040100365</v>
          </cell>
          <cell r="D264" t="str">
            <v>清开灵注射液</v>
          </cell>
        </row>
        <row r="265">
          <cell r="C265" t="str">
            <v>ZA04BAQ0397030100375</v>
          </cell>
          <cell r="D265" t="str">
            <v>清开灵注射液</v>
          </cell>
          <cell r="E265" t="str">
            <v>代表品</v>
          </cell>
        </row>
        <row r="266">
          <cell r="C266" t="str">
            <v>ZA04BAQ0397040100375</v>
          </cell>
          <cell r="D266" t="str">
            <v>清开灵注射液</v>
          </cell>
        </row>
        <row r="267">
          <cell r="C267" t="str">
            <v>ZA04BAQ0397010100223</v>
          </cell>
          <cell r="D267" t="str">
            <v>清开灵注射液</v>
          </cell>
          <cell r="E267" t="str">
            <v>代表品</v>
          </cell>
        </row>
        <row r="268">
          <cell r="C268" t="str">
            <v>ZA04BAQ0397020100223</v>
          </cell>
          <cell r="D268" t="str">
            <v>清开灵注射液</v>
          </cell>
        </row>
        <row r="269">
          <cell r="C269" t="str">
            <v>ZA04BAQ0397020102943</v>
          </cell>
          <cell r="D269" t="str">
            <v>清开灵注射液</v>
          </cell>
          <cell r="E269" t="str">
            <v>代表品</v>
          </cell>
        </row>
        <row r="270">
          <cell r="C270" t="str">
            <v>ZA04BAQ0397010102943</v>
          </cell>
          <cell r="D270" t="str">
            <v>清开灵注射液</v>
          </cell>
        </row>
        <row r="271">
          <cell r="C271" t="str">
            <v>ZA04BAQ0397040102943</v>
          </cell>
          <cell r="D271" t="str">
            <v>清开灵注射液</v>
          </cell>
        </row>
        <row r="272">
          <cell r="C272" t="str">
            <v>ZA04BAQ0397030103060</v>
          </cell>
          <cell r="D272" t="str">
            <v>清开灵注射液</v>
          </cell>
        </row>
        <row r="273">
          <cell r="C273" t="str">
            <v>ZA04BAQ0397030203060</v>
          </cell>
          <cell r="D273" t="str">
            <v>清开灵注射液</v>
          </cell>
        </row>
        <row r="274">
          <cell r="C274" t="str">
            <v>ZD02BAB0238010405763</v>
          </cell>
          <cell r="D274" t="str">
            <v>保妇康栓</v>
          </cell>
          <cell r="E274" t="str">
            <v>代表品</v>
          </cell>
        </row>
        <row r="275">
          <cell r="C275" t="str">
            <v>ZD02BAB0238010505763</v>
          </cell>
          <cell r="D275" t="str">
            <v>保妇康栓</v>
          </cell>
        </row>
        <row r="276">
          <cell r="C276" t="str">
            <v>ZD02BAB0236010105377</v>
          </cell>
          <cell r="D276" t="str">
            <v>保妇康凝胶</v>
          </cell>
          <cell r="E276" t="str">
            <v>代表品</v>
          </cell>
        </row>
        <row r="277">
          <cell r="C277" t="str">
            <v>ZD02BAB0236010305377</v>
          </cell>
          <cell r="D277" t="str">
            <v>保妇康凝胶</v>
          </cell>
        </row>
        <row r="278">
          <cell r="C278" t="str">
            <v>ZA09GAC0123010203050</v>
          </cell>
          <cell r="D278" t="str">
            <v>参芪降糖胶囊</v>
          </cell>
          <cell r="E278" t="str">
            <v>代表品</v>
          </cell>
        </row>
        <row r="279">
          <cell r="C279" t="str">
            <v>ZA09GAC0124020204012</v>
          </cell>
          <cell r="D279" t="str">
            <v>参芪降糖颗粒</v>
          </cell>
          <cell r="E279" t="str">
            <v>代表品</v>
          </cell>
        </row>
        <row r="280">
          <cell r="C280" t="str">
            <v>ZA09GAC0125010400347</v>
          </cell>
          <cell r="D280" t="str">
            <v>参芪降糖片</v>
          </cell>
          <cell r="E280" t="str">
            <v>代表品</v>
          </cell>
        </row>
        <row r="281">
          <cell r="C281" t="str">
            <v>ZA09GAC0125010200347</v>
          </cell>
          <cell r="D281" t="str">
            <v>参芪降糖片</v>
          </cell>
        </row>
        <row r="282">
          <cell r="C282" t="str">
            <v>ZA09GAC0125010300347</v>
          </cell>
          <cell r="D282" t="str">
            <v>参芪降糖片</v>
          </cell>
        </row>
        <row r="283">
          <cell r="C283" t="str">
            <v>ZA09GAC0123010202453</v>
          </cell>
          <cell r="D283" t="str">
            <v>参芪降糖胶囊</v>
          </cell>
        </row>
        <row r="284">
          <cell r="C284" t="str">
            <v>ZA09GAC0123010302453</v>
          </cell>
          <cell r="D284" t="str">
            <v>参芪降糖胶囊</v>
          </cell>
        </row>
        <row r="285">
          <cell r="C285" t="str">
            <v>ZA09GAC0123010402453</v>
          </cell>
          <cell r="D285" t="str">
            <v>参芪降糖胶囊</v>
          </cell>
        </row>
        <row r="286">
          <cell r="C286" t="str">
            <v>ZA11AAD0353010605853</v>
          </cell>
          <cell r="D286" t="str">
            <v>独一味胶囊</v>
          </cell>
          <cell r="E286" t="str">
            <v>代表品</v>
          </cell>
        </row>
        <row r="287">
          <cell r="C287" t="str">
            <v>ZA11AAD0353010305853</v>
          </cell>
          <cell r="D287" t="str">
            <v>独一味胶囊</v>
          </cell>
        </row>
        <row r="288">
          <cell r="C288" t="str">
            <v>ZA11AAD0353010405853</v>
          </cell>
          <cell r="D288" t="str">
            <v>独一味胶囊</v>
          </cell>
        </row>
        <row r="289">
          <cell r="C289" t="str">
            <v>ZA11AAD0353010505853</v>
          </cell>
          <cell r="D289" t="str">
            <v>独一味胶囊</v>
          </cell>
        </row>
        <row r="290">
          <cell r="C290" t="str">
            <v>ZA11AAD0353010705853</v>
          </cell>
          <cell r="D290" t="str">
            <v>独一味胶囊</v>
          </cell>
        </row>
        <row r="291">
          <cell r="C291" t="str">
            <v>ZA11AAD0353010805853</v>
          </cell>
          <cell r="D291" t="str">
            <v>独一味胶囊</v>
          </cell>
        </row>
        <row r="292">
          <cell r="C292" t="str">
            <v>ZA11AAD0355020205853</v>
          </cell>
          <cell r="D292" t="str">
            <v>独一味颗粒</v>
          </cell>
        </row>
        <row r="293">
          <cell r="C293" t="str">
            <v>ZA11AAD0357010205854</v>
          </cell>
          <cell r="D293" t="str">
            <v>独一味片</v>
          </cell>
        </row>
        <row r="294">
          <cell r="C294" t="str">
            <v>ZA11AAD0357010305854</v>
          </cell>
          <cell r="D294" t="str">
            <v>独一味片</v>
          </cell>
        </row>
        <row r="295">
          <cell r="C295" t="str">
            <v>ZA11AAD0357010405854</v>
          </cell>
          <cell r="D295" t="str">
            <v>独一味片</v>
          </cell>
        </row>
        <row r="296">
          <cell r="C296" t="str">
            <v>ZA11AAD0357010205853</v>
          </cell>
          <cell r="D296" t="str">
            <v>独一味片</v>
          </cell>
        </row>
        <row r="297">
          <cell r="C297" t="str">
            <v>ZA11AAD0357020205853</v>
          </cell>
          <cell r="D297" t="str">
            <v>独一味片</v>
          </cell>
        </row>
        <row r="298">
          <cell r="C298" t="str">
            <v>ZA11AAD0358010205853</v>
          </cell>
          <cell r="D298" t="str">
            <v>独一味软胶囊</v>
          </cell>
        </row>
        <row r="299">
          <cell r="C299" t="str">
            <v>ZA11AAD0359010202155</v>
          </cell>
          <cell r="D299" t="str">
            <v>独一味丸</v>
          </cell>
          <cell r="E299" t="str">
            <v>代表品</v>
          </cell>
        </row>
        <row r="300">
          <cell r="C300" t="str">
            <v>ZA11AAD0359010302155</v>
          </cell>
          <cell r="D300" t="str">
            <v>独一味丸</v>
          </cell>
        </row>
        <row r="301">
          <cell r="C301" t="str">
            <v>ZA11AAD0355010105939</v>
          </cell>
          <cell r="D301" t="str">
            <v>独一味颗粒</v>
          </cell>
          <cell r="E301" t="str">
            <v>代表品</v>
          </cell>
        </row>
        <row r="302">
          <cell r="C302" t="str">
            <v>ZV01AAD0352010203099</v>
          </cell>
          <cell r="D302" t="str">
            <v>独一味分散片</v>
          </cell>
          <cell r="E302" t="str">
            <v>代表品</v>
          </cell>
        </row>
        <row r="303">
          <cell r="C303" t="str">
            <v>ZA11AAD0355020102946</v>
          </cell>
          <cell r="D303" t="str">
            <v>独一味颗粒</v>
          </cell>
          <cell r="E303" t="str">
            <v>代表品</v>
          </cell>
        </row>
        <row r="304">
          <cell r="C304" t="str">
            <v>ZA11AAD0358010102893</v>
          </cell>
          <cell r="D304" t="str">
            <v>独一味软胶囊</v>
          </cell>
          <cell r="E304" t="str">
            <v>代表品</v>
          </cell>
        </row>
        <row r="305">
          <cell r="C305" t="str">
            <v>ZA11AAD0358010505777</v>
          </cell>
          <cell r="D305" t="str">
            <v>独一味软胶囊</v>
          </cell>
          <cell r="E305" t="str">
            <v>代表品</v>
          </cell>
        </row>
        <row r="306">
          <cell r="C306" t="str">
            <v>ZA11AAD0359010201048</v>
          </cell>
          <cell r="D306" t="str">
            <v>独一味丸</v>
          </cell>
          <cell r="E306" t="str">
            <v>代表品</v>
          </cell>
        </row>
        <row r="307">
          <cell r="C307" t="str">
            <v>ZA11AAD0359010401048</v>
          </cell>
          <cell r="D307" t="str">
            <v>独一味丸</v>
          </cell>
        </row>
        <row r="308">
          <cell r="C308" t="str">
            <v>ZV01AAD0351010205894</v>
          </cell>
          <cell r="D308" t="str">
            <v>独一味滴丸</v>
          </cell>
          <cell r="E308" t="str">
            <v>代表品</v>
          </cell>
        </row>
        <row r="309">
          <cell r="C309" t="str">
            <v>ZA11AAD0355010103075</v>
          </cell>
          <cell r="D309" t="str">
            <v>独一味颗粒</v>
          </cell>
          <cell r="E309" t="str">
            <v>代表品</v>
          </cell>
        </row>
        <row r="310">
          <cell r="C310" t="str">
            <v>ZA11AAD0355010105830</v>
          </cell>
          <cell r="D310" t="str">
            <v>独一味颗粒</v>
          </cell>
          <cell r="E310" t="str">
            <v>代表品</v>
          </cell>
        </row>
        <row r="311">
          <cell r="C311" t="str">
            <v>ZA11AAD0355010104574</v>
          </cell>
          <cell r="D311" t="str">
            <v>独一味颗粒</v>
          </cell>
          <cell r="E311" t="str">
            <v>代表品</v>
          </cell>
        </row>
        <row r="312">
          <cell r="C312" t="str">
            <v>ZA11AAD0355010201096</v>
          </cell>
          <cell r="D312" t="str">
            <v>独一味颗粒</v>
          </cell>
          <cell r="E312" t="str">
            <v>代表品</v>
          </cell>
        </row>
        <row r="313">
          <cell r="C313" t="str">
            <v>ZV01AAD0352010304046</v>
          </cell>
          <cell r="D313" t="str">
            <v>独一味分散片</v>
          </cell>
          <cell r="E313" t="str">
            <v>代表品</v>
          </cell>
        </row>
        <row r="314">
          <cell r="C314" t="str">
            <v>ZA11AAD0355010102232</v>
          </cell>
          <cell r="D314" t="str">
            <v>独一味颗粒</v>
          </cell>
          <cell r="E314" t="str">
            <v>代表品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2">
          <cell r="D2" t="str">
            <v>全国中成药采购联盟集中采购（ ZCYLM-2024-1）  中选品种供应清单</v>
          </cell>
        </row>
        <row r="3">
          <cell r="B3" t="str">
            <v>药品代码</v>
          </cell>
          <cell r="C3" t="str">
            <v>采购组</v>
          </cell>
          <cell r="D3" t="str">
            <v>给药途径</v>
          </cell>
          <cell r="E3" t="str">
            <v>药品名称</v>
          </cell>
          <cell r="F3" t="str">
            <v>剂型</v>
          </cell>
          <cell r="G3" t="str">
            <v>剂型补充</v>
          </cell>
          <cell r="H3" t="str">
            <v>剂型系数</v>
          </cell>
          <cell r="I3" t="str">
            <v>规格</v>
          </cell>
          <cell r="J3" t="str">
            <v>包装材质</v>
          </cell>
          <cell r="K3" t="str">
            <v>包装
数量</v>
          </cell>
          <cell r="L3" t="str">
            <v>制剂
单位</v>
          </cell>
          <cell r="M3" t="str">
            <v>生产企业</v>
          </cell>
          <cell r="N3" t="str">
            <v>申报企业</v>
          </cell>
          <cell r="O3" t="str">
            <v>计价
单位</v>
          </cell>
          <cell r="P3" t="str">
            <v>中选价格
（元）</v>
          </cell>
          <cell r="Q3" t="str">
            <v>日用量（红字为网查说明书，标绿为比2月公布表增加品种）</v>
          </cell>
          <cell r="R3" t="str">
            <v>本品种日用金额</v>
          </cell>
          <cell r="S3" t="str">
            <v>同组最低日用金额</v>
          </cell>
          <cell r="T3" t="str">
            <v>与同组最低价的倍数关系</v>
          </cell>
          <cell r="U3" t="str">
            <v>同企业最低日用金额</v>
          </cell>
          <cell r="V3" t="str">
            <v>与同企业最低价的倍数关系</v>
          </cell>
          <cell r="W3" t="str">
            <v>1同；2不同</v>
          </cell>
        </row>
        <row r="4">
          <cell r="B4" t="str">
            <v>ZD02BAB0238010405763</v>
          </cell>
          <cell r="C4" t="str">
            <v>保妇康</v>
          </cell>
          <cell r="D4" t="str">
            <v>外用</v>
          </cell>
          <cell r="E4" t="str">
            <v>保妇康栓</v>
          </cell>
          <cell r="F4" t="str">
            <v>栓剂</v>
          </cell>
          <cell r="G4">
            <v>0</v>
          </cell>
          <cell r="H4">
            <v>1</v>
          </cell>
          <cell r="I4" t="str">
            <v>每粒重
     1.74g</v>
          </cell>
          <cell r="J4" t="str">
            <v>铝箔</v>
          </cell>
          <cell r="K4">
            <v>12</v>
          </cell>
          <cell r="L4" t="str">
            <v>粒</v>
          </cell>
          <cell r="M4" t="str">
            <v>海南碧凯药业有限公司</v>
          </cell>
          <cell r="N4" t="str">
            <v>海南碧凯药业有限公司</v>
          </cell>
          <cell r="O4" t="str">
            <v>盒</v>
          </cell>
          <cell r="P4">
            <v>38.04</v>
          </cell>
          <cell r="Q4">
            <v>1.5</v>
          </cell>
          <cell r="R4">
            <v>4.755</v>
          </cell>
          <cell r="S4">
            <v>4.755</v>
          </cell>
          <cell r="T4">
            <v>1</v>
          </cell>
          <cell r="U4">
            <v>4.755</v>
          </cell>
          <cell r="V4">
            <v>1</v>
          </cell>
        </row>
        <row r="5">
          <cell r="B5" t="str">
            <v>ZD02BAB0238010505763</v>
          </cell>
          <cell r="C5" t="str">
            <v>保妇康</v>
          </cell>
          <cell r="D5" t="str">
            <v>外用</v>
          </cell>
          <cell r="E5" t="str">
            <v>保妇康栓</v>
          </cell>
          <cell r="F5" t="str">
            <v>栓剂</v>
          </cell>
          <cell r="G5" t="e">
            <v>#N/A</v>
          </cell>
          <cell r="H5">
            <v>1</v>
          </cell>
          <cell r="I5" t="str">
            <v>每粒重
     1.74g</v>
          </cell>
          <cell r="J5" t="str">
            <v>铝箔</v>
          </cell>
          <cell r="K5">
            <v>14</v>
          </cell>
          <cell r="L5" t="str">
            <v>粒</v>
          </cell>
          <cell r="M5" t="str">
            <v>海南碧凯药业有限公司</v>
          </cell>
          <cell r="N5" t="str">
            <v>海南碧凯药业有限公司</v>
          </cell>
          <cell r="O5" t="str">
            <v>盒</v>
          </cell>
          <cell r="P5">
            <v>44.38</v>
          </cell>
          <cell r="Q5">
            <v>1.5</v>
          </cell>
          <cell r="R5">
            <v>4.755</v>
          </cell>
          <cell r="S5">
            <v>4.755</v>
          </cell>
          <cell r="T5">
            <v>1</v>
          </cell>
          <cell r="U5">
            <v>4.755</v>
          </cell>
          <cell r="V5">
            <v>1</v>
          </cell>
        </row>
        <row r="6">
          <cell r="B6" t="str">
            <v>ZD02BAB0236010105377</v>
          </cell>
          <cell r="C6" t="str">
            <v>保妇康</v>
          </cell>
          <cell r="D6" t="str">
            <v>外用</v>
          </cell>
          <cell r="E6" t="str">
            <v>保妇康凝胶</v>
          </cell>
          <cell r="F6" t="str">
            <v>凝胶剂</v>
          </cell>
          <cell r="G6">
            <v>0</v>
          </cell>
          <cell r="H6">
            <v>1</v>
          </cell>
          <cell r="I6" t="str">
            <v>每支装4g</v>
          </cell>
          <cell r="J6" t="str">
            <v>高密度聚乙烯
          管</v>
          </cell>
          <cell r="K6">
            <v>1</v>
          </cell>
          <cell r="L6" t="str">
            <v>支</v>
          </cell>
          <cell r="M6" t="str">
            <v>江西杏林白马药业股份有限公司</v>
          </cell>
          <cell r="N6" t="str">
            <v>江西杏林白马药业股份有限公司</v>
          </cell>
          <cell r="O6" t="str">
            <v>盒</v>
          </cell>
          <cell r="P6">
            <v>6.21</v>
          </cell>
          <cell r="Q6">
            <v>1</v>
          </cell>
          <cell r="R6">
            <v>6.21</v>
          </cell>
          <cell r="S6">
            <v>4.755</v>
          </cell>
          <cell r="T6">
            <v>1.30599369085174</v>
          </cell>
          <cell r="U6">
            <v>6.21</v>
          </cell>
          <cell r="V6">
            <v>1</v>
          </cell>
        </row>
        <row r="7">
          <cell r="B7" t="str">
            <v>ZD02BAB0236010305377</v>
          </cell>
          <cell r="C7" t="str">
            <v>保妇康</v>
          </cell>
          <cell r="D7" t="str">
            <v>外用</v>
          </cell>
          <cell r="E7" t="str">
            <v>保妇康凝胶</v>
          </cell>
          <cell r="F7" t="str">
            <v>凝胶剂</v>
          </cell>
          <cell r="G7" t="e">
            <v>#N/A</v>
          </cell>
          <cell r="H7">
            <v>1</v>
          </cell>
          <cell r="I7" t="str">
            <v>每支装4g</v>
          </cell>
          <cell r="J7" t="str">
            <v>高密度聚乙烯
          管</v>
          </cell>
          <cell r="K7">
            <v>3</v>
          </cell>
          <cell r="L7" t="str">
            <v>支</v>
          </cell>
          <cell r="M7" t="str">
            <v>江西杏林白马药业股份有限公司</v>
          </cell>
          <cell r="N7" t="str">
            <v>江西杏林白马药业股份有限公司</v>
          </cell>
          <cell r="O7" t="str">
            <v>盒</v>
          </cell>
          <cell r="P7">
            <v>18.63</v>
          </cell>
          <cell r="Q7">
            <v>1</v>
          </cell>
          <cell r="R7">
            <v>6.21</v>
          </cell>
          <cell r="S7">
            <v>4.755</v>
          </cell>
          <cell r="T7">
            <v>1.30599369085174</v>
          </cell>
          <cell r="U7">
            <v>6.21</v>
          </cell>
          <cell r="V7">
            <v>1</v>
          </cell>
        </row>
        <row r="8">
          <cell r="B8" t="str">
            <v>ZA09GAC0125010400347</v>
          </cell>
          <cell r="C8" t="str">
            <v>参芪降糖</v>
          </cell>
          <cell r="D8" t="str">
            <v>口服</v>
          </cell>
          <cell r="E8" t="str">
            <v>参芪降糖片</v>
          </cell>
          <cell r="F8" t="str">
            <v>薄膜衣
片</v>
          </cell>
          <cell r="G8">
            <v>0</v>
          </cell>
          <cell r="H8">
            <v>1.1</v>
          </cell>
          <cell r="I8" t="str">
            <v>每片重
     0.35g</v>
          </cell>
          <cell r="J8" t="str">
            <v>塑料瓶装</v>
          </cell>
          <cell r="K8">
            <v>100</v>
          </cell>
          <cell r="L8" t="str">
            <v>片</v>
          </cell>
          <cell r="M8" t="str">
            <v>广东万年青制药股份有限公司</v>
          </cell>
          <cell r="N8" t="str">
            <v>广东万年青制药股份有限公司</v>
          </cell>
          <cell r="O8" t="str">
            <v>瓶</v>
          </cell>
          <cell r="P8">
            <v>33.02</v>
          </cell>
          <cell r="Q8">
            <v>9</v>
          </cell>
          <cell r="R8">
            <v>2.70163636363636</v>
          </cell>
          <cell r="S8">
            <v>2.10545454545455</v>
          </cell>
          <cell r="T8">
            <v>1.28316062176166</v>
          </cell>
          <cell r="U8">
            <v>2.70163636363636</v>
          </cell>
          <cell r="V8">
            <v>1</v>
          </cell>
        </row>
        <row r="9">
          <cell r="B9" t="str">
            <v>ZA09GAC0125010300347</v>
          </cell>
          <cell r="C9" t="str">
            <v>参芪降糖</v>
          </cell>
          <cell r="D9" t="str">
            <v>口服</v>
          </cell>
          <cell r="E9" t="str">
            <v>参芪降糖片</v>
          </cell>
          <cell r="F9" t="str">
            <v>薄膜衣
片</v>
          </cell>
          <cell r="G9" t="e">
            <v>#N/A</v>
          </cell>
          <cell r="H9">
            <v>1.1</v>
          </cell>
          <cell r="I9" t="str">
            <v>每片重
     0.35g</v>
          </cell>
          <cell r="J9" t="str">
            <v>塑料瓶装</v>
          </cell>
          <cell r="K9">
            <v>72</v>
          </cell>
          <cell r="L9" t="str">
            <v>片</v>
          </cell>
          <cell r="M9" t="str">
            <v>广东万年青制药股份有限公司</v>
          </cell>
          <cell r="N9" t="str">
            <v>广东万年青制药股份有限公司</v>
          </cell>
          <cell r="O9" t="str">
            <v>瓶</v>
          </cell>
          <cell r="P9">
            <v>24.06</v>
          </cell>
          <cell r="Q9">
            <v>9</v>
          </cell>
          <cell r="R9">
            <v>2.73409090909091</v>
          </cell>
          <cell r="S9">
            <v>2.10545454545455</v>
          </cell>
          <cell r="T9">
            <v>1.29857512953368</v>
          </cell>
          <cell r="U9">
            <v>2.70163636363636</v>
          </cell>
          <cell r="V9">
            <v>1.01201292146174</v>
          </cell>
          <cell r="W9">
            <v>1</v>
          </cell>
        </row>
        <row r="10">
          <cell r="B10" t="str">
            <v>ZA09GAC0125010200347</v>
          </cell>
          <cell r="C10" t="str">
            <v>参芪降糖</v>
          </cell>
          <cell r="D10" t="str">
            <v>口服</v>
          </cell>
          <cell r="E10" t="str">
            <v>参芪降糖片</v>
          </cell>
          <cell r="F10" t="str">
            <v>薄膜衣
片</v>
          </cell>
          <cell r="G10" t="e">
            <v>#N/A</v>
          </cell>
          <cell r="H10">
            <v>1.1</v>
          </cell>
          <cell r="I10" t="str">
            <v>每片重
     0.35g</v>
          </cell>
          <cell r="J10" t="str">
            <v>塑料瓶装</v>
          </cell>
          <cell r="K10">
            <v>45</v>
          </cell>
          <cell r="L10" t="str">
            <v>片</v>
          </cell>
          <cell r="M10" t="str">
            <v>广东万年青制药股份有限公司</v>
          </cell>
          <cell r="N10" t="str">
            <v>广东万年青制药股份有限公司</v>
          </cell>
          <cell r="O10" t="str">
            <v>瓶</v>
          </cell>
          <cell r="P10">
            <v>15.29</v>
          </cell>
          <cell r="Q10">
            <v>9</v>
          </cell>
          <cell r="R10">
            <v>2.78</v>
          </cell>
          <cell r="S10">
            <v>2.10545454545455</v>
          </cell>
          <cell r="T10">
            <v>1.32037996545768</v>
          </cell>
          <cell r="U10">
            <v>2.70163636363636</v>
          </cell>
          <cell r="V10">
            <v>1.02900598963591</v>
          </cell>
          <cell r="W10">
            <v>1</v>
          </cell>
        </row>
        <row r="11">
          <cell r="B11" t="str">
            <v>ZA09GAC0123010203050</v>
          </cell>
          <cell r="C11" t="str">
            <v>参芪降糖</v>
          </cell>
          <cell r="D11" t="str">
            <v>口服</v>
          </cell>
          <cell r="E11" t="str">
            <v>参芪降糖胶
         囊</v>
          </cell>
          <cell r="F11" t="str">
            <v>胶囊剂</v>
          </cell>
          <cell r="G11">
            <v>0</v>
          </cell>
          <cell r="H11">
            <v>1</v>
          </cell>
          <cell r="I11" t="str">
            <v>0.35g</v>
          </cell>
          <cell r="J11" t="str">
            <v>口服固体药用
高密度聚乙烯
瓶/药用聚酯/
铝/聚乙烯封口
         垫片</v>
          </cell>
          <cell r="K11">
            <v>90</v>
          </cell>
          <cell r="L11" t="str">
            <v>粒</v>
          </cell>
          <cell r="M11" t="str">
            <v>河南羚锐制药股份有限公司</v>
          </cell>
          <cell r="N11" t="str">
            <v>河南羚锐制药股份有限公司</v>
          </cell>
          <cell r="O11" t="str">
            <v>盒</v>
          </cell>
          <cell r="P11">
            <v>25.01</v>
          </cell>
          <cell r="Q11">
            <v>9</v>
          </cell>
          <cell r="R11">
            <v>2.501</v>
          </cell>
          <cell r="S11">
            <v>2.10545454545455</v>
          </cell>
          <cell r="T11">
            <v>1.18786701208981</v>
          </cell>
          <cell r="U11">
            <v>2.501</v>
          </cell>
          <cell r="V11">
            <v>1</v>
          </cell>
        </row>
        <row r="12">
          <cell r="B12" t="str">
            <v>ZA09GAC0124020204012</v>
          </cell>
          <cell r="C12" t="str">
            <v>参芪降糖</v>
          </cell>
          <cell r="D12" t="str">
            <v>口服</v>
          </cell>
          <cell r="E12" t="str">
            <v>参芪降糖颗
         粒</v>
          </cell>
          <cell r="F12" t="str">
            <v>颗粒剂</v>
          </cell>
          <cell r="G12" t="str">
            <v>无糖型？（遴选表标记无糖型）</v>
          </cell>
          <cell r="H12">
            <v>1.375</v>
          </cell>
          <cell r="I12" t="str">
            <v>每1g相当于
饮片2.39g,
含人参茎叶
      皂苷
17.14mg(每
袋装1g)</v>
          </cell>
          <cell r="J12" t="str">
            <v>铝塑复合袋</v>
          </cell>
          <cell r="K12">
            <v>20</v>
          </cell>
          <cell r="L12" t="str">
            <v>袋</v>
          </cell>
          <cell r="M12" t="str">
            <v>鲁南厚普制药有限公司</v>
          </cell>
          <cell r="N12" t="str">
            <v>鲁南厚普制药有限公司</v>
          </cell>
          <cell r="O12" t="str">
            <v>盒</v>
          </cell>
          <cell r="P12">
            <v>19.3</v>
          </cell>
          <cell r="Q12">
            <v>3</v>
          </cell>
          <cell r="R12">
            <v>2.10545454545455</v>
          </cell>
          <cell r="S12">
            <v>2.10545454545455</v>
          </cell>
          <cell r="T12">
            <v>0.999999999999998</v>
          </cell>
          <cell r="U12">
            <v>2.10545454545455</v>
          </cell>
          <cell r="V12">
            <v>0.999999999999998</v>
          </cell>
        </row>
        <row r="13">
          <cell r="B13" t="str">
            <v>ZA09GAC0123010402453</v>
          </cell>
          <cell r="C13" t="str">
            <v>参芪降糖</v>
          </cell>
          <cell r="D13" t="str">
            <v>口服</v>
          </cell>
          <cell r="E13" t="str">
            <v>参芪降糖胶
         囊</v>
          </cell>
          <cell r="F13" t="str">
            <v>胶囊剂</v>
          </cell>
          <cell r="G13" t="e">
            <v>#N/A</v>
          </cell>
          <cell r="H13">
            <v>1</v>
          </cell>
          <cell r="I13" t="str">
            <v>0.35g</v>
          </cell>
          <cell r="J13" t="str">
            <v>铝塑</v>
          </cell>
          <cell r="K13">
            <v>96</v>
          </cell>
          <cell r="L13" t="str">
            <v>粒</v>
          </cell>
          <cell r="M13" t="str">
            <v>五0五药业有限公司</v>
          </cell>
          <cell r="N13" t="str">
            <v>五0五药业有限公司</v>
          </cell>
          <cell r="O13" t="str">
            <v>盒</v>
          </cell>
          <cell r="P13">
            <v>25.7</v>
          </cell>
          <cell r="Q13">
            <v>9</v>
          </cell>
          <cell r="R13">
            <v>2.409375</v>
          </cell>
          <cell r="S13">
            <v>2.10545454545455</v>
          </cell>
          <cell r="T13">
            <v>1.14434909326425</v>
          </cell>
          <cell r="U13">
            <v>2.409375</v>
          </cell>
          <cell r="V13">
            <v>1</v>
          </cell>
        </row>
        <row r="14">
          <cell r="B14" t="str">
            <v>ZA09GAC0123010302453</v>
          </cell>
          <cell r="C14" t="str">
            <v>参芪降糖</v>
          </cell>
          <cell r="D14" t="str">
            <v>口服</v>
          </cell>
          <cell r="E14" t="str">
            <v>参芪降糖胶
         囊</v>
          </cell>
          <cell r="F14" t="str">
            <v>胶囊剂</v>
          </cell>
          <cell r="G14" t="e">
            <v>#N/A</v>
          </cell>
          <cell r="H14">
            <v>1</v>
          </cell>
          <cell r="I14" t="str">
            <v>0.35g</v>
          </cell>
          <cell r="J14" t="str">
            <v>铝塑</v>
          </cell>
          <cell r="K14">
            <v>60</v>
          </cell>
          <cell r="L14" t="str">
            <v>粒</v>
          </cell>
          <cell r="M14" t="str">
            <v>五0五药业有限公司</v>
          </cell>
          <cell r="N14" t="str">
            <v>五0五药业有限公司</v>
          </cell>
          <cell r="O14" t="str">
            <v>盒</v>
          </cell>
          <cell r="P14">
            <v>16.34</v>
          </cell>
          <cell r="Q14">
            <v>9</v>
          </cell>
          <cell r="R14">
            <v>2.451</v>
          </cell>
          <cell r="S14">
            <v>2.10545454545455</v>
          </cell>
          <cell r="T14">
            <v>1.16411917098445</v>
          </cell>
          <cell r="U14">
            <v>2.409375</v>
          </cell>
          <cell r="V14">
            <v>1.01727626459144</v>
          </cell>
          <cell r="W14">
            <v>1</v>
          </cell>
        </row>
        <row r="15">
          <cell r="B15" t="str">
            <v>ZA09GAC0123010202453</v>
          </cell>
          <cell r="C15" t="str">
            <v>参芪降糖</v>
          </cell>
          <cell r="D15" t="str">
            <v>口服</v>
          </cell>
          <cell r="E15" t="str">
            <v>参芪降糖胶
         囊</v>
          </cell>
          <cell r="F15" t="str">
            <v>胶囊剂</v>
          </cell>
          <cell r="G15" t="e">
            <v>#N/A</v>
          </cell>
          <cell r="H15">
            <v>1</v>
          </cell>
          <cell r="I15" t="str">
            <v>0.35g</v>
          </cell>
          <cell r="J15" t="str">
            <v>铝塑</v>
          </cell>
          <cell r="K15">
            <v>36</v>
          </cell>
          <cell r="L15" t="str">
            <v>粒</v>
          </cell>
          <cell r="M15" t="str">
            <v>五0五药业有限公司</v>
          </cell>
          <cell r="N15" t="str">
            <v>五0五药业有限公司</v>
          </cell>
          <cell r="O15" t="str">
            <v>盒</v>
          </cell>
          <cell r="P15">
            <v>9.99</v>
          </cell>
          <cell r="Q15">
            <v>9</v>
          </cell>
          <cell r="R15">
            <v>2.4975</v>
          </cell>
          <cell r="S15">
            <v>2.10545454545455</v>
          </cell>
          <cell r="T15">
            <v>1.18620466321243</v>
          </cell>
          <cell r="U15">
            <v>2.409375</v>
          </cell>
          <cell r="V15">
            <v>1.03657587548638</v>
          </cell>
          <cell r="W15">
            <v>1</v>
          </cell>
        </row>
        <row r="16">
          <cell r="B16" t="str">
            <v>ZA09AAC0505020103729</v>
          </cell>
          <cell r="C16" t="str">
            <v>刺五加</v>
          </cell>
          <cell r="D16" t="str">
            <v>注射</v>
          </cell>
          <cell r="E16" t="str">
            <v>刺五加注射
         液</v>
          </cell>
          <cell r="F16" t="str">
            <v>注射剂</v>
          </cell>
          <cell r="G16">
            <v>0</v>
          </cell>
          <cell r="H16">
            <v>1</v>
          </cell>
          <cell r="I16" t="str">
            <v>每支
20ml(含总
      黄酮
100mg)</v>
          </cell>
          <cell r="J16" t="str">
            <v>玻璃安瓿包装</v>
          </cell>
          <cell r="K16">
            <v>1</v>
          </cell>
          <cell r="L16" t="str">
            <v>支</v>
          </cell>
          <cell r="M16" t="str">
            <v>多多药业有限公司</v>
          </cell>
          <cell r="N16" t="str">
            <v>多多药业有限公司</v>
          </cell>
          <cell r="O16" t="str">
            <v>支</v>
          </cell>
          <cell r="P16">
            <v>13.18</v>
          </cell>
          <cell r="Q16">
            <v>6.5</v>
          </cell>
          <cell r="R16">
            <v>85.67</v>
          </cell>
          <cell r="S16">
            <v>46.8</v>
          </cell>
          <cell r="T16">
            <v>1.83055555555556</v>
          </cell>
          <cell r="U16">
            <v>85.67</v>
          </cell>
          <cell r="V16">
            <v>1</v>
          </cell>
        </row>
        <row r="17">
          <cell r="B17" t="str">
            <v>ZA09AAC0505010203784</v>
          </cell>
          <cell r="C17" t="str">
            <v>刺五加</v>
          </cell>
          <cell r="D17" t="str">
            <v>注射</v>
          </cell>
          <cell r="E17" t="str">
            <v>刺五加注射
         液</v>
          </cell>
          <cell r="F17" t="str">
            <v>注射液</v>
          </cell>
          <cell r="G17">
            <v>0</v>
          </cell>
          <cell r="H17">
            <v>1</v>
          </cell>
          <cell r="I17" t="str">
            <v>每支
20ml(含总
      黄酮
100mg)</v>
          </cell>
          <cell r="J17" t="str">
            <v>低硼硅玻璃安
          瓿</v>
          </cell>
          <cell r="K17">
            <v>1</v>
          </cell>
          <cell r="L17" t="str">
            <v>支</v>
          </cell>
          <cell r="M17" t="str">
            <v>哈尔滨市方圣医药科技有限公司</v>
          </cell>
          <cell r="N17" t="str">
            <v>哈尔滨市方圣医药科技有限公司</v>
          </cell>
          <cell r="O17" t="str">
            <v>支</v>
          </cell>
          <cell r="P17">
            <v>18.3</v>
          </cell>
          <cell r="Q17">
            <v>6.5</v>
          </cell>
          <cell r="R17">
            <v>118.95</v>
          </cell>
          <cell r="S17">
            <v>46.8</v>
          </cell>
          <cell r="T17">
            <v>2.54166666666667</v>
          </cell>
          <cell r="U17">
            <v>118.95</v>
          </cell>
          <cell r="V17">
            <v>1</v>
          </cell>
        </row>
        <row r="18">
          <cell r="B18" t="str">
            <v>ZA09AAC0505020103776</v>
          </cell>
          <cell r="C18" t="str">
            <v>刺五加</v>
          </cell>
          <cell r="D18" t="str">
            <v>注射</v>
          </cell>
          <cell r="E18" t="str">
            <v>刺五加注射
         液</v>
          </cell>
          <cell r="F18" t="str">
            <v>注射剂</v>
          </cell>
          <cell r="G18">
            <v>0</v>
          </cell>
          <cell r="H18">
            <v>1</v>
          </cell>
          <cell r="I18" t="str">
            <v>每支装
20ml(含总
      黄酮
100mg)</v>
          </cell>
          <cell r="J18" t="str">
            <v>低硼硅玻璃安
          瓿</v>
          </cell>
          <cell r="K18">
            <v>1</v>
          </cell>
          <cell r="L18" t="str">
            <v>支</v>
          </cell>
          <cell r="M18" t="str">
            <v>黑龙江金九药业股份有限公司</v>
          </cell>
          <cell r="N18" t="str">
            <v>黑龙江金九药业股份有 限公司</v>
          </cell>
          <cell r="O18" t="str">
            <v>支</v>
          </cell>
          <cell r="P18">
            <v>15.56</v>
          </cell>
          <cell r="Q18">
            <v>6.5</v>
          </cell>
          <cell r="R18">
            <v>101.14</v>
          </cell>
          <cell r="S18">
            <v>46.8</v>
          </cell>
          <cell r="T18">
            <v>2.16111111111111</v>
          </cell>
          <cell r="U18">
            <v>101.14</v>
          </cell>
          <cell r="V18">
            <v>1</v>
          </cell>
        </row>
        <row r="19">
          <cell r="B19" t="str">
            <v>ZA09AAC0505010103820</v>
          </cell>
          <cell r="C19" t="str">
            <v>刺五加</v>
          </cell>
          <cell r="D19" t="str">
            <v>注射</v>
          </cell>
          <cell r="E19" t="str">
            <v>刺五加注射
         液</v>
          </cell>
          <cell r="F19" t="str">
            <v>注射液</v>
          </cell>
          <cell r="G19">
            <v>0</v>
          </cell>
          <cell r="H19">
            <v>1</v>
          </cell>
          <cell r="I19" t="str">
            <v>每支
20ml(含总
      黄酮
100mg)</v>
          </cell>
          <cell r="J19" t="str">
            <v>低硼硅玻璃安
       瓿包装</v>
          </cell>
          <cell r="K19">
            <v>1</v>
          </cell>
          <cell r="L19" t="str">
            <v>支</v>
          </cell>
          <cell r="M19" t="str">
            <v>黑龙江省格润药业有限责任公司</v>
          </cell>
          <cell r="N19" t="str">
            <v>黑龙江省格润药业有限责任公司</v>
          </cell>
          <cell r="O19" t="str">
            <v>支</v>
          </cell>
          <cell r="P19">
            <v>7.2</v>
          </cell>
          <cell r="Q19">
            <v>6.5</v>
          </cell>
          <cell r="R19">
            <v>46.8</v>
          </cell>
          <cell r="S19">
            <v>46.8</v>
          </cell>
          <cell r="T19">
            <v>1</v>
          </cell>
          <cell r="U19">
            <v>46.8</v>
          </cell>
          <cell r="V19">
            <v>1</v>
          </cell>
        </row>
        <row r="20">
          <cell r="B20" t="str">
            <v>ZA09AAC0505030103793</v>
          </cell>
          <cell r="C20" t="str">
            <v>刺五加</v>
          </cell>
          <cell r="D20" t="str">
            <v>注射</v>
          </cell>
          <cell r="E20" t="str">
            <v>刺五加注射
         液</v>
          </cell>
          <cell r="F20" t="str">
            <v>注射液</v>
          </cell>
          <cell r="G20">
            <v>0</v>
          </cell>
          <cell r="H20">
            <v>1</v>
          </cell>
          <cell r="I20" t="str">
            <v>每支
20ml(含总
      黄酮
100mg)</v>
          </cell>
          <cell r="J20" t="str">
            <v>低硼硅玻璃安
          瓿</v>
          </cell>
          <cell r="K20">
            <v>1</v>
          </cell>
          <cell r="L20" t="str">
            <v>支</v>
          </cell>
          <cell r="M20" t="str">
            <v>黑龙江乌苏里江制药有限公司</v>
          </cell>
          <cell r="N20" t="str">
            <v>黑龙江乌苏里江制药有限公司</v>
          </cell>
          <cell r="O20" t="str">
            <v>支</v>
          </cell>
          <cell r="P20">
            <v>13.17</v>
          </cell>
          <cell r="Q20">
            <v>6.5</v>
          </cell>
          <cell r="R20">
            <v>85.605</v>
          </cell>
          <cell r="S20">
            <v>46.8</v>
          </cell>
          <cell r="T20">
            <v>1.82916666666667</v>
          </cell>
          <cell r="U20">
            <v>85.605</v>
          </cell>
          <cell r="V20">
            <v>1</v>
          </cell>
        </row>
        <row r="21">
          <cell r="B21" t="str">
            <v>ZA12CAD0068010103010</v>
          </cell>
          <cell r="C21" t="str">
            <v>丹参</v>
          </cell>
          <cell r="D21" t="str">
            <v>口服</v>
          </cell>
          <cell r="E21" t="str">
            <v>丹参片</v>
          </cell>
          <cell r="F21" t="str">
            <v>片剂</v>
          </cell>
          <cell r="G21" t="str">
            <v>薄膜衣片</v>
          </cell>
          <cell r="H21">
            <v>1.1</v>
          </cell>
          <cell r="I21" t="str">
            <v>/</v>
          </cell>
          <cell r="J21" t="str">
            <v>口服固体药用
高密度聚乙烯
          瓶</v>
          </cell>
          <cell r="K21">
            <v>60</v>
          </cell>
          <cell r="L21" t="str">
            <v>片</v>
          </cell>
          <cell r="M21" t="str">
            <v>辅仁药业集团有限公司</v>
          </cell>
          <cell r="N21" t="str">
            <v>辅仁药业集团有限公司</v>
          </cell>
          <cell r="O21" t="str">
            <v>瓶</v>
          </cell>
          <cell r="P21">
            <v>2.76</v>
          </cell>
          <cell r="Q21">
            <v>10.5</v>
          </cell>
          <cell r="R21">
            <v>0.439090909090909</v>
          </cell>
          <cell r="S21">
            <v>0.439090909090909</v>
          </cell>
          <cell r="T21">
            <v>1</v>
          </cell>
          <cell r="U21">
            <v>0.439090909090909</v>
          </cell>
          <cell r="V21">
            <v>1</v>
          </cell>
        </row>
        <row r="22">
          <cell r="B22" t="str">
            <v>ZA12CAD0067010203095</v>
          </cell>
          <cell r="C22" t="str">
            <v>丹参</v>
          </cell>
          <cell r="D22" t="str">
            <v>口服</v>
          </cell>
          <cell r="E22" t="str">
            <v>丹参口服液</v>
          </cell>
          <cell r="F22" t="str">
            <v>合剂</v>
          </cell>
          <cell r="G22" t="e">
            <v>#N/A</v>
          </cell>
          <cell r="H22">
            <v>1.125</v>
          </cell>
          <cell r="I22" t="str">
            <v>10ml</v>
          </cell>
          <cell r="J22" t="str">
            <v>玻璃管制口服
液体瓶 、   口服
液瓶铝塑组合
盖 、药用丁基
       胶垫装</v>
          </cell>
          <cell r="K22">
            <v>10</v>
          </cell>
          <cell r="L22" t="str">
            <v>支</v>
          </cell>
          <cell r="M22" t="str">
            <v>河南太龙药业股份有限公司</v>
          </cell>
          <cell r="N22" t="str">
            <v>河南太龙药业股份有限公司</v>
          </cell>
          <cell r="O22" t="str">
            <v>盒</v>
          </cell>
          <cell r="P22">
            <v>17.38</v>
          </cell>
          <cell r="Q22">
            <v>3</v>
          </cell>
          <cell r="R22">
            <v>4.63466666666667</v>
          </cell>
          <cell r="S22">
            <v>0.439090909090909</v>
          </cell>
          <cell r="T22">
            <v>10.5551414768806</v>
          </cell>
          <cell r="U22">
            <v>4.63466666666667</v>
          </cell>
          <cell r="V22">
            <v>0.999999999999999</v>
          </cell>
        </row>
        <row r="23">
          <cell r="B23" t="str">
            <v>ZA12CAD0067010103095</v>
          </cell>
          <cell r="C23" t="str">
            <v>丹参</v>
          </cell>
          <cell r="D23" t="str">
            <v>口服</v>
          </cell>
          <cell r="E23" t="str">
            <v>丹参口服液</v>
          </cell>
          <cell r="F23" t="str">
            <v>合剂</v>
          </cell>
          <cell r="G23">
            <v>0</v>
          </cell>
          <cell r="H23">
            <v>1.125</v>
          </cell>
          <cell r="I23" t="str">
            <v>10ml</v>
          </cell>
          <cell r="J23" t="str">
            <v>玻璃管制口服
液体瓶 、   口服
液瓶铝塑组合
盖 、药用丁基
       胶垫装</v>
          </cell>
          <cell r="K23">
            <v>6</v>
          </cell>
          <cell r="L23" t="str">
            <v>支</v>
          </cell>
          <cell r="M23" t="str">
            <v>河南太龙药业股份有限公司</v>
          </cell>
          <cell r="N23" t="str">
            <v>河南太龙药业股份有限公司</v>
          </cell>
          <cell r="O23" t="str">
            <v>盒</v>
          </cell>
          <cell r="P23">
            <v>10.43</v>
          </cell>
          <cell r="Q23">
            <v>3</v>
          </cell>
          <cell r="R23">
            <v>4.63555555555556</v>
          </cell>
          <cell r="S23">
            <v>0.439090909090909</v>
          </cell>
          <cell r="T23">
            <v>10.5571658615137</v>
          </cell>
          <cell r="U23">
            <v>4.63466666666667</v>
          </cell>
          <cell r="V23">
            <v>1.00019179133103</v>
          </cell>
        </row>
        <row r="24">
          <cell r="B24" t="str">
            <v>ZA12CAD0067010303095</v>
          </cell>
          <cell r="C24" t="str">
            <v>丹参</v>
          </cell>
          <cell r="D24" t="str">
            <v>口服</v>
          </cell>
          <cell r="E24" t="str">
            <v>丹参口服液</v>
          </cell>
          <cell r="F24" t="str">
            <v>合剂</v>
          </cell>
          <cell r="G24" t="e">
            <v>#N/A</v>
          </cell>
          <cell r="H24">
            <v>1.125</v>
          </cell>
          <cell r="I24" t="str">
            <v>10ml</v>
          </cell>
          <cell r="J24" t="str">
            <v>玻璃管制口服
液体瓶 、   口服
液瓶铝塑组合
盖 、药用丁基
       胶垫装</v>
          </cell>
          <cell r="K24">
            <v>12</v>
          </cell>
          <cell r="L24" t="str">
            <v>支</v>
          </cell>
          <cell r="M24" t="str">
            <v>河南太龙药业股份有限公司</v>
          </cell>
          <cell r="N24" t="str">
            <v>河南太龙药业股份有限公司</v>
          </cell>
          <cell r="O24" t="str">
            <v>盒</v>
          </cell>
          <cell r="P24">
            <v>20.86</v>
          </cell>
          <cell r="Q24">
            <v>3</v>
          </cell>
          <cell r="R24">
            <v>4.63555555555556</v>
          </cell>
          <cell r="S24">
            <v>0.439090909090909</v>
          </cell>
          <cell r="T24">
            <v>10.5571658615137</v>
          </cell>
          <cell r="U24">
            <v>4.63466666666667</v>
          </cell>
          <cell r="V24">
            <v>1.00019179133103</v>
          </cell>
        </row>
        <row r="25">
          <cell r="B25" t="str">
            <v>ZA12CAD0067020101508</v>
          </cell>
          <cell r="C25" t="str">
            <v>丹参</v>
          </cell>
          <cell r="D25" t="str">
            <v>口服</v>
          </cell>
          <cell r="E25" t="str">
            <v>丹参口服液</v>
          </cell>
          <cell r="F25" t="str">
            <v>合剂</v>
          </cell>
          <cell r="G25">
            <v>0</v>
          </cell>
          <cell r="H25">
            <v>1.125</v>
          </cell>
          <cell r="I25" t="str">
            <v>每支装10ml</v>
          </cell>
          <cell r="J25" t="str">
            <v>钠钙玻璃管制
    口服液体瓶</v>
          </cell>
          <cell r="K25">
            <v>10</v>
          </cell>
          <cell r="L25" t="str">
            <v>支</v>
          </cell>
          <cell r="M25" t="str">
            <v>江苏海昇药业有限公司</v>
          </cell>
          <cell r="N25" t="str">
            <v>江苏欣力元生物制药有限公司</v>
          </cell>
          <cell r="O25" t="str">
            <v>盒</v>
          </cell>
          <cell r="P25">
            <v>17</v>
          </cell>
          <cell r="Q25">
            <v>3</v>
          </cell>
          <cell r="R25">
            <v>4.53333333333333</v>
          </cell>
          <cell r="S25">
            <v>0.439090909090909</v>
          </cell>
          <cell r="T25">
            <v>10.3243616287095</v>
          </cell>
          <cell r="U25">
            <v>4.53333333333333</v>
          </cell>
          <cell r="V25">
            <v>1</v>
          </cell>
        </row>
        <row r="26">
          <cell r="B26" t="str">
            <v>ZA12CAD0066020105327</v>
          </cell>
          <cell r="C26" t="str">
            <v>丹参</v>
          </cell>
          <cell r="D26" t="str">
            <v>口服</v>
          </cell>
          <cell r="E26" t="str">
            <v>丹参颗粒</v>
          </cell>
          <cell r="F26" t="str">
            <v>颗粒剂</v>
          </cell>
          <cell r="G26">
            <v>0</v>
          </cell>
          <cell r="H26">
            <v>1.25</v>
          </cell>
          <cell r="I26" t="str">
            <v>每袋装
10g(相当于
原药材10g)</v>
          </cell>
          <cell r="J26" t="str">
            <v>复合膜</v>
          </cell>
          <cell r="K26">
            <v>9</v>
          </cell>
          <cell r="L26" t="str">
            <v>袋</v>
          </cell>
          <cell r="M26" t="str">
            <v>江西南昌济生制药有限责任公司</v>
          </cell>
          <cell r="N26" t="str">
            <v>江西南昌济生制药有限责任公司</v>
          </cell>
          <cell r="O26" t="str">
            <v>盒</v>
          </cell>
          <cell r="P26">
            <v>15.64</v>
          </cell>
          <cell r="Q26">
            <v>3</v>
          </cell>
          <cell r="R26">
            <v>4.17066666666667</v>
          </cell>
          <cell r="S26">
            <v>0.439090909090909</v>
          </cell>
          <cell r="T26">
            <v>9.4984126984127</v>
          </cell>
          <cell r="U26">
            <v>4.17066666666667</v>
          </cell>
          <cell r="V26">
            <v>0.999999999999999</v>
          </cell>
        </row>
        <row r="27">
          <cell r="B27" t="str">
            <v>ZA12CAD0069010201203</v>
          </cell>
          <cell r="C27" t="str">
            <v>丹参</v>
          </cell>
          <cell r="D27" t="str">
            <v>口服</v>
          </cell>
          <cell r="E27" t="str">
            <v>丹参软胶囊</v>
          </cell>
          <cell r="F27" t="str">
            <v>胶囊剂
(软胶囊)</v>
          </cell>
          <cell r="G27" t="e">
            <v>#N/A</v>
          </cell>
          <cell r="H27">
            <v>1.4</v>
          </cell>
          <cell r="I27" t="str">
            <v>每粒装0.5g</v>
          </cell>
          <cell r="J27" t="str">
            <v>铝塑包装</v>
          </cell>
          <cell r="K27">
            <v>48</v>
          </cell>
          <cell r="L27" t="str">
            <v>粒</v>
          </cell>
          <cell r="M27" t="str">
            <v>辽宁海一制药有限公司</v>
          </cell>
          <cell r="N27" t="str">
            <v>广西铭磊维生制药有限公司</v>
          </cell>
          <cell r="O27" t="str">
            <v>盒</v>
          </cell>
          <cell r="P27">
            <v>15.01</v>
          </cell>
          <cell r="Q27">
            <v>10.5</v>
          </cell>
          <cell r="R27">
            <v>2.3453125</v>
          </cell>
          <cell r="S27">
            <v>0.439090909090909</v>
          </cell>
          <cell r="T27">
            <v>5.3412914078675</v>
          </cell>
          <cell r="U27">
            <v>2.3453125</v>
          </cell>
          <cell r="V27">
            <v>1</v>
          </cell>
        </row>
        <row r="28">
          <cell r="B28" t="str">
            <v>ZA12CAD0069010301203</v>
          </cell>
          <cell r="C28" t="str">
            <v>丹参</v>
          </cell>
          <cell r="D28" t="str">
            <v>口服</v>
          </cell>
          <cell r="E28" t="str">
            <v>丹参软胶囊</v>
          </cell>
          <cell r="F28" t="str">
            <v>胶囊剂
(软胶囊)</v>
          </cell>
          <cell r="G28">
            <v>0</v>
          </cell>
          <cell r="H28">
            <v>1.4</v>
          </cell>
          <cell r="I28" t="str">
            <v>每粒装0.5g</v>
          </cell>
          <cell r="J28" t="str">
            <v>铝塑包装</v>
          </cell>
          <cell r="K28">
            <v>36</v>
          </cell>
          <cell r="L28" t="str">
            <v>粒</v>
          </cell>
          <cell r="M28" t="str">
            <v>辽宁海一制药有限公司</v>
          </cell>
          <cell r="N28" t="str">
            <v>广西铭磊维生制药有限公司</v>
          </cell>
          <cell r="O28" t="str">
            <v>盒</v>
          </cell>
          <cell r="P28">
            <v>11.38</v>
          </cell>
          <cell r="Q28">
            <v>10.5</v>
          </cell>
          <cell r="R28">
            <v>2.37083333333333</v>
          </cell>
          <cell r="S28">
            <v>0.439090909090909</v>
          </cell>
          <cell r="T28">
            <v>5.39941338854383</v>
          </cell>
          <cell r="U28">
            <v>2.3453125</v>
          </cell>
          <cell r="V28">
            <v>1.01088163446591</v>
          </cell>
          <cell r="W28">
            <v>1</v>
          </cell>
        </row>
        <row r="29">
          <cell r="B29" t="str">
            <v>ZA12CAD0068020103510</v>
          </cell>
          <cell r="C29" t="str">
            <v>丹参</v>
          </cell>
          <cell r="D29" t="str">
            <v>口服</v>
          </cell>
          <cell r="E29" t="str">
            <v>丹参片</v>
          </cell>
          <cell r="F29" t="str">
            <v>片剂(糖
衣片)</v>
          </cell>
          <cell r="G29">
            <v>0</v>
          </cell>
          <cell r="H29">
            <v>1</v>
          </cell>
          <cell r="I29" t="str">
            <v>无</v>
          </cell>
          <cell r="J29" t="str">
            <v>聚乙烯塑料瓶
        包装</v>
          </cell>
          <cell r="K29">
            <v>60</v>
          </cell>
          <cell r="L29" t="str">
            <v>片</v>
          </cell>
          <cell r="M29" t="str">
            <v>辽源誉隆亚东药业有限责任公司</v>
          </cell>
          <cell r="N29" t="str">
            <v>辽源誉隆亚东药业有限责任公司</v>
          </cell>
          <cell r="O29" t="str">
            <v>盒</v>
          </cell>
          <cell r="P29">
            <v>15.79</v>
          </cell>
          <cell r="Q29">
            <v>10.5</v>
          </cell>
          <cell r="R29">
            <v>2.76325</v>
          </cell>
          <cell r="S29">
            <v>0.439090909090909</v>
          </cell>
          <cell r="T29">
            <v>6.29311594202899</v>
          </cell>
          <cell r="U29">
            <v>2.76325</v>
          </cell>
          <cell r="V29">
            <v>1</v>
          </cell>
        </row>
        <row r="30">
          <cell r="B30" t="str">
            <v>ZA12CAD0068010303191</v>
          </cell>
          <cell r="C30" t="str">
            <v>丹参</v>
          </cell>
          <cell r="D30" t="str">
            <v>口服</v>
          </cell>
          <cell r="E30" t="str">
            <v>丹参片</v>
          </cell>
          <cell r="F30" t="str">
            <v>糖衣片</v>
          </cell>
          <cell r="G30" t="e">
            <v>#N/A</v>
          </cell>
          <cell r="H30">
            <v>1</v>
          </cell>
          <cell r="I30" t="str">
            <v>无</v>
          </cell>
          <cell r="J30" t="str">
            <v>口服固体药用
高密度聚乙烯
          瓶</v>
          </cell>
          <cell r="K30">
            <v>180</v>
          </cell>
          <cell r="L30" t="str">
            <v>片</v>
          </cell>
          <cell r="M30" t="str">
            <v>三门峡广宇生物制药有限公司</v>
          </cell>
          <cell r="N30" t="str">
            <v>三门峡广宇生物制药有限公司</v>
          </cell>
          <cell r="O30" t="str">
            <v>瓶</v>
          </cell>
          <cell r="P30">
            <v>7.89</v>
          </cell>
          <cell r="Q30">
            <v>10.5</v>
          </cell>
          <cell r="R30">
            <v>0.46025</v>
          </cell>
          <cell r="S30">
            <v>0.439090909090909</v>
          </cell>
          <cell r="T30">
            <v>1.0481884057971</v>
          </cell>
          <cell r="U30">
            <v>0.46025</v>
          </cell>
          <cell r="V30">
            <v>1</v>
          </cell>
        </row>
        <row r="31">
          <cell r="B31" t="str">
            <v>ZA12CAD0068010103191</v>
          </cell>
          <cell r="C31" t="str">
            <v>丹参</v>
          </cell>
          <cell r="D31" t="str">
            <v>口服</v>
          </cell>
          <cell r="E31" t="str">
            <v>丹参片</v>
          </cell>
          <cell r="F31" t="str">
            <v>糖衣片</v>
          </cell>
          <cell r="G31" t="e">
            <v>#N/A</v>
          </cell>
          <cell r="H31">
            <v>1</v>
          </cell>
          <cell r="I31" t="str">
            <v>无</v>
          </cell>
          <cell r="J31" t="str">
            <v>口服固体药用
高密度聚乙烯
          瓶</v>
          </cell>
          <cell r="K31">
            <v>90</v>
          </cell>
          <cell r="L31" t="str">
            <v>片</v>
          </cell>
          <cell r="M31" t="str">
            <v>三门峡广宇生物制药有限公司</v>
          </cell>
          <cell r="N31" t="str">
            <v>三门峡广宇生物制药有限公司</v>
          </cell>
          <cell r="O31" t="str">
            <v>瓶</v>
          </cell>
          <cell r="P31">
            <v>4.04</v>
          </cell>
          <cell r="Q31">
            <v>10.5</v>
          </cell>
          <cell r="R31">
            <v>0.471333333333333</v>
          </cell>
          <cell r="S31">
            <v>0.439090909090909</v>
          </cell>
          <cell r="T31">
            <v>1.07342995169082</v>
          </cell>
          <cell r="U31">
            <v>0.46025</v>
          </cell>
          <cell r="V31">
            <v>1.02408111533587</v>
          </cell>
          <cell r="W31">
            <v>1</v>
          </cell>
        </row>
        <row r="32">
          <cell r="B32" t="str">
            <v>ZA12CAD0068010203191</v>
          </cell>
          <cell r="C32" t="str">
            <v>丹参</v>
          </cell>
          <cell r="D32" t="str">
            <v>口服</v>
          </cell>
          <cell r="E32" t="str">
            <v>丹参片</v>
          </cell>
          <cell r="F32" t="str">
            <v>糖衣片</v>
          </cell>
          <cell r="G32" t="e">
            <v>#N/A</v>
          </cell>
          <cell r="H32">
            <v>1</v>
          </cell>
          <cell r="I32" t="str">
            <v>无</v>
          </cell>
          <cell r="J32" t="str">
            <v>口服固体药用
高密度聚乙烯
          瓶</v>
          </cell>
          <cell r="K32">
            <v>60</v>
          </cell>
          <cell r="L32" t="str">
            <v>片</v>
          </cell>
          <cell r="M32" t="str">
            <v>三门峡广宇生物制药有限公司</v>
          </cell>
          <cell r="N32" t="str">
            <v>三门峡广宇生物制药有限公司</v>
          </cell>
          <cell r="O32" t="str">
            <v>瓶</v>
          </cell>
          <cell r="P32">
            <v>2.74</v>
          </cell>
          <cell r="Q32">
            <v>10.5</v>
          </cell>
          <cell r="R32">
            <v>0.4795</v>
          </cell>
          <cell r="S32">
            <v>0.439090909090909</v>
          </cell>
          <cell r="T32">
            <v>1.09202898550725</v>
          </cell>
          <cell r="U32">
            <v>0.46025</v>
          </cell>
          <cell r="V32">
            <v>1.04182509505703</v>
          </cell>
          <cell r="W32">
            <v>1</v>
          </cell>
        </row>
        <row r="33">
          <cell r="B33" t="str">
            <v>ZA12CAD0068010100640</v>
          </cell>
          <cell r="C33" t="str">
            <v>丹参</v>
          </cell>
          <cell r="D33" t="str">
            <v>口服</v>
          </cell>
          <cell r="E33" t="str">
            <v>丹参片</v>
          </cell>
          <cell r="F33" t="str">
            <v>片剂</v>
          </cell>
          <cell r="G33" t="str">
            <v>薄膜衣片</v>
          </cell>
          <cell r="H33">
            <v>1.1</v>
          </cell>
          <cell r="I33" t="str">
            <v>每片含丹参
以丹酚酸
B(C36H30O
16)计,不得
少于11mg</v>
          </cell>
          <cell r="J33" t="str">
            <v>高密度聚乙烯</v>
          </cell>
          <cell r="K33">
            <v>120</v>
          </cell>
          <cell r="L33" t="str">
            <v>片</v>
          </cell>
          <cell r="M33" t="str">
            <v>上海蔡同德堂中药制药厂有限公司</v>
          </cell>
          <cell r="N33" t="str">
            <v>上海蔡同德堂中药制药厂有限公司</v>
          </cell>
          <cell r="O33" t="str">
            <v>瓶</v>
          </cell>
          <cell r="P33">
            <v>22.66</v>
          </cell>
          <cell r="Q33">
            <v>10.5</v>
          </cell>
          <cell r="R33">
            <v>1.8025</v>
          </cell>
          <cell r="S33">
            <v>0.439090909090909</v>
          </cell>
          <cell r="T33">
            <v>4.10507246376812</v>
          </cell>
          <cell r="U33">
            <v>1.8025</v>
          </cell>
          <cell r="V33">
            <v>1</v>
          </cell>
        </row>
        <row r="34">
          <cell r="B34" t="str">
            <v>ZA12CAD0068010300640</v>
          </cell>
          <cell r="C34" t="str">
            <v>丹参</v>
          </cell>
          <cell r="D34" t="str">
            <v>口服</v>
          </cell>
          <cell r="E34" t="str">
            <v>丹参片</v>
          </cell>
          <cell r="F34" t="str">
            <v>薄膜衣
片</v>
          </cell>
          <cell r="G34" t="e">
            <v>#N/A</v>
          </cell>
          <cell r="H34">
            <v>1.1</v>
          </cell>
          <cell r="I34" t="str">
            <v>每片含丹参
以丹酚酸
B(C36H30O
16)计,不得
少于11mg</v>
          </cell>
          <cell r="J34" t="str">
            <v>口服固体药用
高密度聚乙烯
        瓶装</v>
          </cell>
          <cell r="K34">
            <v>100</v>
          </cell>
          <cell r="L34" t="str">
            <v>片</v>
          </cell>
          <cell r="M34" t="str">
            <v>上海蔡同德堂中药制药厂有限公司</v>
          </cell>
          <cell r="N34" t="str">
            <v>上海蔡同德堂中药制药厂有限公司</v>
          </cell>
          <cell r="O34" t="str">
            <v>瓶</v>
          </cell>
          <cell r="P34">
            <v>19.01</v>
          </cell>
          <cell r="Q34">
            <v>10.5</v>
          </cell>
          <cell r="R34">
            <v>1.81459090909091</v>
          </cell>
          <cell r="S34">
            <v>0.439090909090909</v>
          </cell>
          <cell r="T34">
            <v>4.13260869565218</v>
          </cell>
          <cell r="U34">
            <v>1.8025</v>
          </cell>
          <cell r="V34">
            <v>1.00670785525154</v>
          </cell>
          <cell r="W34">
            <v>1</v>
          </cell>
        </row>
        <row r="35">
          <cell r="B35" t="str">
            <v>ZA12CAD0068010200690</v>
          </cell>
          <cell r="C35" t="str">
            <v>丹参</v>
          </cell>
          <cell r="D35" t="str">
            <v>口服</v>
          </cell>
          <cell r="E35" t="str">
            <v>丹参片</v>
          </cell>
          <cell r="F35" t="str">
            <v>薄膜衣
片</v>
          </cell>
          <cell r="G35">
            <v>0</v>
          </cell>
          <cell r="H35">
            <v>1.1</v>
          </cell>
          <cell r="I35" t="str">
            <v>每片相当于
生药1g 、每
    片0.26g</v>
          </cell>
          <cell r="J35" t="str">
            <v>药用高密度聚
       乙烯瓶</v>
          </cell>
          <cell r="K35">
            <v>180</v>
          </cell>
          <cell r="L35" t="str">
            <v>片</v>
          </cell>
          <cell r="M35" t="str">
            <v>上海黄海制药有限责任公司</v>
          </cell>
          <cell r="N35" t="str">
            <v>上海黄海制药有限责任公司</v>
          </cell>
          <cell r="O35" t="str">
            <v>瓶</v>
          </cell>
          <cell r="P35">
            <v>25</v>
          </cell>
          <cell r="Q35">
            <v>10.5</v>
          </cell>
          <cell r="R35">
            <v>1.32575757575758</v>
          </cell>
          <cell r="S35">
            <v>0.439090909090909</v>
          </cell>
          <cell r="T35">
            <v>3.01932367149758</v>
          </cell>
          <cell r="U35">
            <v>1.32575757575758</v>
          </cell>
          <cell r="V35">
            <v>0.999999999999997</v>
          </cell>
        </row>
        <row r="36">
          <cell r="B36" t="str">
            <v>ZA12CAD0068010900716</v>
          </cell>
          <cell r="C36" t="str">
            <v>丹参</v>
          </cell>
          <cell r="D36" t="str">
            <v>口服</v>
          </cell>
          <cell r="E36" t="str">
            <v>丹参片</v>
          </cell>
          <cell r="F36" t="str">
            <v>薄膜衣
片</v>
          </cell>
          <cell r="G36" t="e">
            <v>#N/A</v>
          </cell>
          <cell r="H36">
            <v>1.1</v>
          </cell>
          <cell r="I36" t="str">
            <v>/</v>
          </cell>
          <cell r="J36" t="str">
            <v>口服固体药用
高密度聚乙烯
          瓶</v>
          </cell>
          <cell r="K36">
            <v>160</v>
          </cell>
          <cell r="L36" t="str">
            <v>片</v>
          </cell>
          <cell r="M36" t="str">
            <v>上海雷允上药业有限公司</v>
          </cell>
          <cell r="N36" t="str">
            <v>上海雷允上药业有限公司</v>
          </cell>
          <cell r="O36" t="str">
            <v>瓶</v>
          </cell>
          <cell r="P36">
            <v>17.32</v>
          </cell>
          <cell r="Q36">
            <v>10.5</v>
          </cell>
          <cell r="R36">
            <v>1.03329545454545</v>
          </cell>
          <cell r="S36">
            <v>0.439090909090909</v>
          </cell>
          <cell r="T36">
            <v>2.35326086956522</v>
          </cell>
          <cell r="U36">
            <v>1.03329545454545</v>
          </cell>
          <cell r="V36">
            <v>1</v>
          </cell>
        </row>
        <row r="37">
          <cell r="B37" t="str">
            <v>ZA12CAD0068010800716</v>
          </cell>
          <cell r="C37" t="str">
            <v>丹参</v>
          </cell>
          <cell r="D37" t="str">
            <v>口服</v>
          </cell>
          <cell r="E37" t="str">
            <v>丹参片</v>
          </cell>
          <cell r="F37" t="str">
            <v>薄膜衣
片</v>
          </cell>
          <cell r="G37" t="e">
            <v>#N/A</v>
          </cell>
          <cell r="H37">
            <v>1.1</v>
          </cell>
          <cell r="I37" t="str">
            <v>/</v>
          </cell>
          <cell r="J37" t="str">
            <v>口服固体药用
高密度聚乙烯
          瓶</v>
          </cell>
          <cell r="K37">
            <v>100</v>
          </cell>
          <cell r="L37" t="str">
            <v>片</v>
          </cell>
          <cell r="M37" t="str">
            <v>上海雷允上药业有限公司</v>
          </cell>
          <cell r="N37" t="str">
            <v>上海雷允上药业有限公司</v>
          </cell>
          <cell r="O37" t="str">
            <v>瓶</v>
          </cell>
          <cell r="P37">
            <v>11.01</v>
          </cell>
          <cell r="Q37">
            <v>10.5</v>
          </cell>
          <cell r="R37">
            <v>1.05095454545455</v>
          </cell>
          <cell r="S37">
            <v>0.439090909090909</v>
          </cell>
          <cell r="T37">
            <v>2.39347826086957</v>
          </cell>
          <cell r="U37">
            <v>1.03329545454545</v>
          </cell>
          <cell r="V37">
            <v>1.01709006928407</v>
          </cell>
          <cell r="W37">
            <v>1</v>
          </cell>
        </row>
        <row r="38">
          <cell r="B38" t="str">
            <v>ZA12CAD0068010500716</v>
          </cell>
          <cell r="C38" t="str">
            <v>丹参</v>
          </cell>
          <cell r="D38" t="str">
            <v>口服</v>
          </cell>
          <cell r="E38" t="str">
            <v>丹参片</v>
          </cell>
          <cell r="F38" t="str">
            <v>薄膜衣
片</v>
          </cell>
          <cell r="G38">
            <v>0</v>
          </cell>
          <cell r="H38">
            <v>1.1</v>
          </cell>
          <cell r="I38" t="str">
            <v>/</v>
          </cell>
          <cell r="J38" t="str">
            <v>口服固体药用
高密度聚乙烯
          瓶</v>
          </cell>
          <cell r="K38">
            <v>70</v>
          </cell>
          <cell r="L38" t="str">
            <v>片</v>
          </cell>
          <cell r="M38" t="str">
            <v>上海雷允上药业有限公司</v>
          </cell>
          <cell r="N38" t="str">
            <v>上海雷允上药业有限公司</v>
          </cell>
          <cell r="O38" t="str">
            <v>瓶</v>
          </cell>
          <cell r="P38">
            <v>7.81</v>
          </cell>
          <cell r="Q38">
            <v>10.5</v>
          </cell>
          <cell r="R38">
            <v>1.065</v>
          </cell>
          <cell r="S38">
            <v>0.439090909090909</v>
          </cell>
          <cell r="T38">
            <v>2.42546583850932</v>
          </cell>
          <cell r="U38">
            <v>1.03329545454545</v>
          </cell>
          <cell r="V38">
            <v>1.03068294292313</v>
          </cell>
          <cell r="W38">
            <v>1</v>
          </cell>
        </row>
        <row r="39">
          <cell r="B39" t="str">
            <v>ZA12CAD0068010400716</v>
          </cell>
          <cell r="C39" t="str">
            <v>丹参</v>
          </cell>
          <cell r="D39" t="str">
            <v>口服</v>
          </cell>
          <cell r="E39" t="str">
            <v>丹参片</v>
          </cell>
          <cell r="F39" t="str">
            <v>薄膜衣
片</v>
          </cell>
          <cell r="G39" t="e">
            <v>#N/A</v>
          </cell>
          <cell r="H39">
            <v>1.1</v>
          </cell>
          <cell r="I39" t="str">
            <v>/</v>
          </cell>
          <cell r="J39" t="str">
            <v>口服固体药用
高密度聚乙烯
          瓶</v>
          </cell>
          <cell r="K39">
            <v>60</v>
          </cell>
          <cell r="L39" t="str">
            <v>片</v>
          </cell>
          <cell r="M39" t="str">
            <v>上海雷允上药业有限公司</v>
          </cell>
          <cell r="N39" t="str">
            <v>上海雷允上药业有限公司</v>
          </cell>
          <cell r="O39" t="str">
            <v>瓶</v>
          </cell>
          <cell r="P39">
            <v>6.73</v>
          </cell>
          <cell r="Q39">
            <v>10.5</v>
          </cell>
          <cell r="R39">
            <v>1.07068181818182</v>
          </cell>
          <cell r="S39">
            <v>0.439090909090909</v>
          </cell>
          <cell r="T39">
            <v>2.43840579710145</v>
          </cell>
          <cell r="U39">
            <v>1.03329545454545</v>
          </cell>
          <cell r="V39">
            <v>1.03618167821402</v>
          </cell>
          <cell r="W39">
            <v>1</v>
          </cell>
        </row>
        <row r="40">
          <cell r="B40" t="str">
            <v>ZA12CAD0068010200758</v>
          </cell>
          <cell r="C40" t="str">
            <v>丹参</v>
          </cell>
          <cell r="D40" t="str">
            <v>口服</v>
          </cell>
          <cell r="E40" t="str">
            <v>丹参片</v>
          </cell>
          <cell r="F40" t="str">
            <v>片剂(薄
膜衣片)</v>
          </cell>
          <cell r="G40" t="e">
            <v>#N/A</v>
          </cell>
          <cell r="H40">
            <v>1.1</v>
          </cell>
          <cell r="I40" t="str">
            <v>每片重
0.27g</v>
          </cell>
          <cell r="J40" t="str">
            <v>口服固体药用
高密度聚乙烯
          瓶</v>
          </cell>
          <cell r="K40">
            <v>100</v>
          </cell>
          <cell r="L40" t="str">
            <v>片</v>
          </cell>
          <cell r="M40" t="str">
            <v>上海上药杏灵科技药业股份有限公司</v>
          </cell>
          <cell r="N40" t="str">
            <v>上海上药杏灵科技药业股份有限公司</v>
          </cell>
          <cell r="O40" t="str">
            <v>瓶</v>
          </cell>
          <cell r="P40">
            <v>26.58</v>
          </cell>
          <cell r="Q40">
            <v>10.5</v>
          </cell>
          <cell r="R40">
            <v>2.53718181818182</v>
          </cell>
          <cell r="S40">
            <v>0.439090909090909</v>
          </cell>
          <cell r="T40">
            <v>5.77826086956522</v>
          </cell>
          <cell r="U40">
            <v>2.53718181818182</v>
          </cell>
          <cell r="V40">
            <v>0.999999999999999</v>
          </cell>
        </row>
        <row r="41">
          <cell r="B41" t="str">
            <v>ZA12CAD0066010102140</v>
          </cell>
          <cell r="C41" t="str">
            <v>丹参</v>
          </cell>
          <cell r="D41" t="str">
            <v>口服</v>
          </cell>
          <cell r="E41" t="str">
            <v>丹参颗粒</v>
          </cell>
          <cell r="F41" t="str">
            <v>颗粒剂</v>
          </cell>
          <cell r="G41">
            <v>0</v>
          </cell>
          <cell r="H41">
            <v>1.25</v>
          </cell>
          <cell r="I41" t="str">
            <v>每袋装10g</v>
          </cell>
          <cell r="J41" t="str">
            <v>药品包装用复
        合膜</v>
          </cell>
          <cell r="K41">
            <v>9</v>
          </cell>
          <cell r="L41" t="str">
            <v>袋</v>
          </cell>
          <cell r="M41" t="str">
            <v>四川逢春制药有限公司</v>
          </cell>
          <cell r="N41" t="str">
            <v>四川逢春制药有限公司</v>
          </cell>
          <cell r="O41" t="str">
            <v>盒</v>
          </cell>
          <cell r="P41">
            <v>9.9</v>
          </cell>
          <cell r="Q41">
            <v>3</v>
          </cell>
          <cell r="R41">
            <v>2.64</v>
          </cell>
          <cell r="S41">
            <v>0.439090909090909</v>
          </cell>
          <cell r="T41">
            <v>6.01242236024845</v>
          </cell>
          <cell r="U41">
            <v>2.64</v>
          </cell>
          <cell r="V41">
            <v>1</v>
          </cell>
        </row>
        <row r="42">
          <cell r="B42" t="str">
            <v>ZA12CAD0066010102168</v>
          </cell>
          <cell r="C42" t="str">
            <v>丹参</v>
          </cell>
          <cell r="D42" t="str">
            <v>口服</v>
          </cell>
          <cell r="E42" t="str">
            <v>丹参颗粒</v>
          </cell>
          <cell r="F42" t="str">
            <v>颗粒剂</v>
          </cell>
          <cell r="G42">
            <v>0</v>
          </cell>
          <cell r="H42">
            <v>1.25</v>
          </cell>
          <cell r="I42" t="str">
            <v>每袋装
3g(相当于
饮片10g)</v>
          </cell>
          <cell r="J42" t="str">
            <v>聚酯/铝/聚乙
烯药用复合膜
        包装</v>
          </cell>
          <cell r="K42">
            <v>10</v>
          </cell>
          <cell r="L42" t="str">
            <v>袋</v>
          </cell>
          <cell r="M42" t="str">
            <v>四川金辉药业有限公司</v>
          </cell>
          <cell r="N42" t="str">
            <v>四川金辉药业有限公司</v>
          </cell>
          <cell r="O42" t="str">
            <v>盒</v>
          </cell>
          <cell r="P42">
            <v>16.6</v>
          </cell>
          <cell r="Q42">
            <v>3</v>
          </cell>
          <cell r="R42">
            <v>3.984</v>
          </cell>
          <cell r="S42">
            <v>0.439090909090909</v>
          </cell>
          <cell r="T42">
            <v>9.07329192546584</v>
          </cell>
          <cell r="U42">
            <v>3.984</v>
          </cell>
          <cell r="V42">
            <v>1</v>
          </cell>
        </row>
        <row r="43">
          <cell r="B43" t="str">
            <v>ZA12CAD0066010202168</v>
          </cell>
          <cell r="C43" t="str">
            <v>丹参</v>
          </cell>
          <cell r="D43" t="str">
            <v>口服</v>
          </cell>
          <cell r="E43" t="str">
            <v>丹参颗粒</v>
          </cell>
          <cell r="F43" t="str">
            <v>颗粒剂</v>
          </cell>
          <cell r="G43" t="e">
            <v>#N/A</v>
          </cell>
          <cell r="H43">
            <v>1.25</v>
          </cell>
          <cell r="I43" t="str">
            <v>每袋装
3g(相当于
饮片10g)</v>
          </cell>
          <cell r="J43" t="str">
            <v>聚酯/铝/聚乙
烯药用复合膜
        包装</v>
          </cell>
          <cell r="K43">
            <v>6</v>
          </cell>
          <cell r="L43" t="str">
            <v>袋</v>
          </cell>
          <cell r="M43" t="str">
            <v>四川金辉药业有限公司</v>
          </cell>
          <cell r="N43" t="str">
            <v>四川金辉药业有限公司</v>
          </cell>
          <cell r="O43" t="str">
            <v>盒</v>
          </cell>
          <cell r="P43">
            <v>9.96</v>
          </cell>
          <cell r="Q43">
            <v>3</v>
          </cell>
          <cell r="R43">
            <v>3.984</v>
          </cell>
          <cell r="S43">
            <v>0.439090909090909</v>
          </cell>
          <cell r="T43">
            <v>9.07329192546584</v>
          </cell>
          <cell r="U43">
            <v>3.984</v>
          </cell>
          <cell r="V43">
            <v>1</v>
          </cell>
        </row>
        <row r="44">
          <cell r="B44" t="str">
            <v>ZA12CAD0066010101055</v>
          </cell>
          <cell r="C44" t="str">
            <v>丹参</v>
          </cell>
          <cell r="D44" t="str">
            <v>口服</v>
          </cell>
          <cell r="E44" t="str">
            <v>丹参颗粒</v>
          </cell>
          <cell r="F44" t="str">
            <v>颗粒剂
(无蔗糖)</v>
          </cell>
          <cell r="G44">
            <v>0</v>
          </cell>
          <cell r="H44">
            <v>1.375</v>
          </cell>
          <cell r="I44" t="str">
            <v>每袋装3克
(相当于饮
片10g)</v>
          </cell>
          <cell r="J44" t="str">
            <v>药用复合膜袋
        包装</v>
          </cell>
          <cell r="K44">
            <v>9</v>
          </cell>
          <cell r="L44" t="str">
            <v>袋</v>
          </cell>
          <cell r="M44" t="str">
            <v>天圣制药集团股份有限公司</v>
          </cell>
          <cell r="N44" t="str">
            <v>天圣制药集团股份有限公司</v>
          </cell>
          <cell r="O44" t="str">
            <v>盒</v>
          </cell>
          <cell r="P44">
            <v>8.56</v>
          </cell>
          <cell r="Q44">
            <v>3</v>
          </cell>
          <cell r="R44">
            <v>2.07515151515152</v>
          </cell>
          <cell r="S44">
            <v>0.439090909090909</v>
          </cell>
          <cell r="T44">
            <v>4.72601794340925</v>
          </cell>
          <cell r="U44">
            <v>2.07515151515152</v>
          </cell>
          <cell r="V44">
            <v>0.999999999999998</v>
          </cell>
        </row>
        <row r="45">
          <cell r="B45" t="str">
            <v>ZA12CAD0065010105623</v>
          </cell>
          <cell r="C45" t="str">
            <v>丹参</v>
          </cell>
          <cell r="D45" t="str">
            <v>口服</v>
          </cell>
          <cell r="E45" t="str">
            <v>丹参胶囊</v>
          </cell>
          <cell r="F45" t="str">
            <v>胶囊剂</v>
          </cell>
          <cell r="G45">
            <v>0</v>
          </cell>
          <cell r="H45">
            <v>1</v>
          </cell>
          <cell r="I45" t="str">
            <v>0.28g</v>
          </cell>
          <cell r="J45" t="str">
            <v>铝塑</v>
          </cell>
          <cell r="K45">
            <v>24</v>
          </cell>
          <cell r="L45" t="str">
            <v>粒</v>
          </cell>
          <cell r="M45" t="str">
            <v>西双版纳雨林制药有限责任公司</v>
          </cell>
          <cell r="N45" t="str">
            <v>西双版纳雨林制药有限责任公司</v>
          </cell>
          <cell r="O45" t="str">
            <v>盒</v>
          </cell>
          <cell r="P45">
            <v>6.38</v>
          </cell>
          <cell r="Q45">
            <v>10.5</v>
          </cell>
          <cell r="R45">
            <v>2.79125</v>
          </cell>
          <cell r="S45">
            <v>0.439090909090909</v>
          </cell>
          <cell r="T45">
            <v>6.35688405797102</v>
          </cell>
          <cell r="U45">
            <v>2.79125</v>
          </cell>
          <cell r="V45">
            <v>1</v>
          </cell>
        </row>
        <row r="46">
          <cell r="B46" t="str">
            <v>ZA09BAD0254010102017</v>
          </cell>
          <cell r="C46" t="str">
            <v>地榆升白</v>
          </cell>
          <cell r="D46" t="str">
            <v>口服</v>
          </cell>
          <cell r="E46" t="str">
            <v>地榆升白片</v>
          </cell>
          <cell r="F46" t="str">
            <v>薄膜衣
     片</v>
          </cell>
          <cell r="G46">
            <v>0</v>
          </cell>
          <cell r="H46">
            <v>1.1</v>
          </cell>
          <cell r="I46" t="str">
            <v>0.1g(相当于
饮片5mg)</v>
          </cell>
          <cell r="J46" t="str">
            <v>聚氯乙烯固体
药用硬片/药用
铝箔</v>
          </cell>
          <cell r="K46">
            <v>40</v>
          </cell>
          <cell r="L46" t="str">
            <v>片</v>
          </cell>
          <cell r="M46" t="str">
            <v>成都地奥集团天府药业股份有限公司</v>
          </cell>
          <cell r="N46" t="str">
            <v>成都地奥集团天府药业股份有限公司</v>
          </cell>
          <cell r="O46" t="str">
            <v>盒</v>
          </cell>
          <cell r="P46">
            <v>17.14</v>
          </cell>
          <cell r="Q46">
            <v>9</v>
          </cell>
          <cell r="R46">
            <v>3.50590909090909</v>
          </cell>
          <cell r="S46">
            <v>1.0303125</v>
          </cell>
          <cell r="T46">
            <v>3.40276284225329</v>
          </cell>
          <cell r="U46">
            <v>3.50590909090909</v>
          </cell>
          <cell r="V46">
            <v>1</v>
          </cell>
        </row>
        <row r="47">
          <cell r="B47" t="str">
            <v>ZA09BAD0404010202017</v>
          </cell>
          <cell r="C47" t="str">
            <v>地榆升白</v>
          </cell>
          <cell r="D47" t="str">
            <v>口服</v>
          </cell>
          <cell r="E47" t="str">
            <v>地榆升白胶
         囊</v>
          </cell>
          <cell r="F47" t="str">
            <v>胶囊剂</v>
          </cell>
          <cell r="G47" t="e">
            <v>#N/A</v>
          </cell>
          <cell r="H47">
            <v>1</v>
          </cell>
          <cell r="I47" t="str">
            <v>0.1g</v>
          </cell>
          <cell r="J47" t="str">
            <v>聚氯乙烯固体
药用硬片/药用
铝箔</v>
          </cell>
          <cell r="K47">
            <v>60</v>
          </cell>
          <cell r="L47" t="str">
            <v>粒</v>
          </cell>
          <cell r="M47" t="str">
            <v>成都地奥集团天府药业股份有限公司</v>
          </cell>
          <cell r="N47" t="str">
            <v>成都地奥集团天府药业股份有限公司</v>
          </cell>
          <cell r="O47" t="str">
            <v>盒</v>
          </cell>
          <cell r="P47">
            <v>38.8</v>
          </cell>
          <cell r="Q47">
            <v>9</v>
          </cell>
          <cell r="R47">
            <v>5.82</v>
          </cell>
          <cell r="S47">
            <v>1.0303125</v>
          </cell>
          <cell r="T47">
            <v>5.64877161055505</v>
          </cell>
          <cell r="U47">
            <v>3.50590909090909</v>
          </cell>
          <cell r="V47">
            <v>1.66005445352003</v>
          </cell>
          <cell r="W47">
            <v>1</v>
          </cell>
        </row>
        <row r="48">
          <cell r="B48" t="str">
            <v>ZA09BAD0404010103944</v>
          </cell>
          <cell r="C48" t="str">
            <v>地榆升白</v>
          </cell>
          <cell r="D48" t="str">
            <v>口服</v>
          </cell>
          <cell r="E48" t="str">
            <v>地榆升白胶
         囊</v>
          </cell>
          <cell r="F48" t="str">
            <v>胶囊剂</v>
          </cell>
          <cell r="G48">
            <v>0</v>
          </cell>
          <cell r="H48">
            <v>1</v>
          </cell>
          <cell r="I48" t="str">
            <v>每粒装
0.1g(相当于
饮片5mg)</v>
          </cell>
          <cell r="J48" t="str">
            <v>铝塑包装</v>
          </cell>
          <cell r="K48">
            <v>48</v>
          </cell>
          <cell r="L48" t="str">
            <v>粒</v>
          </cell>
          <cell r="M48" t="str">
            <v>迪沙药业集团有限公司</v>
          </cell>
          <cell r="N48" t="str">
            <v>迪沙药业集团有限公司</v>
          </cell>
          <cell r="O48" t="str">
            <v>盒</v>
          </cell>
          <cell r="P48">
            <v>18.8</v>
          </cell>
          <cell r="Q48">
            <v>9</v>
          </cell>
          <cell r="R48">
            <v>3.525</v>
          </cell>
          <cell r="S48">
            <v>1.0303125</v>
          </cell>
          <cell r="T48">
            <v>3.42129208371247</v>
          </cell>
          <cell r="U48">
            <v>3.525</v>
          </cell>
          <cell r="V48">
            <v>1</v>
          </cell>
        </row>
        <row r="49">
          <cell r="B49" t="str">
            <v>ZA09BAD0404010105858</v>
          </cell>
          <cell r="C49" t="str">
            <v>地榆升白</v>
          </cell>
          <cell r="D49" t="str">
            <v>口服</v>
          </cell>
          <cell r="E49" t="str">
            <v>地榆升白胶
         囊</v>
          </cell>
          <cell r="F49" t="str">
            <v>胶囊剂</v>
          </cell>
          <cell r="G49">
            <v>0</v>
          </cell>
          <cell r="H49">
            <v>1</v>
          </cell>
          <cell r="I49" t="str">
            <v>0.2g</v>
          </cell>
          <cell r="J49" t="str">
            <v>PVC硬片 、铝
箔</v>
          </cell>
          <cell r="K49">
            <v>30</v>
          </cell>
          <cell r="L49" t="str">
            <v>粒</v>
          </cell>
          <cell r="M49" t="str">
            <v>甘肃河西制药有限责任公司</v>
          </cell>
          <cell r="N49" t="str">
            <v>甘肃河西制药有限责任公司</v>
          </cell>
          <cell r="O49" t="str">
            <v>盒</v>
          </cell>
          <cell r="P49">
            <v>21.8</v>
          </cell>
          <cell r="Q49">
            <v>4.5</v>
          </cell>
          <cell r="R49">
            <v>3.27</v>
          </cell>
          <cell r="S49">
            <v>1.0303125</v>
          </cell>
          <cell r="T49">
            <v>3.17379435850773</v>
          </cell>
          <cell r="U49">
            <v>3.27</v>
          </cell>
          <cell r="V49">
            <v>1</v>
          </cell>
        </row>
        <row r="50">
          <cell r="B50" t="str">
            <v>ZA09BAD0404010203022</v>
          </cell>
          <cell r="C50" t="str">
            <v>地榆升白</v>
          </cell>
          <cell r="D50" t="str">
            <v>口服</v>
          </cell>
          <cell r="E50" t="str">
            <v>地榆升白胶
         囊</v>
          </cell>
          <cell r="F50" t="str">
            <v>硬胶囊</v>
          </cell>
          <cell r="G50">
            <v>0</v>
          </cell>
          <cell r="H50">
            <v>1</v>
          </cell>
          <cell r="I50" t="str">
            <v>每粒装
    0.255g</v>
          </cell>
          <cell r="J50" t="str">
            <v>聚氯乙烯固体
药用硬片,药用
铝箔</v>
          </cell>
          <cell r="K50">
            <v>36</v>
          </cell>
          <cell r="L50" t="str">
            <v>粒</v>
          </cell>
          <cell r="M50" t="str">
            <v>河南辅仁堂制药有限公司</v>
          </cell>
          <cell r="N50" t="str">
            <v>河南辅仁堂制药有限公司</v>
          </cell>
          <cell r="O50" t="str">
            <v>盒</v>
          </cell>
          <cell r="P50">
            <v>9</v>
          </cell>
          <cell r="Q50">
            <v>4.5</v>
          </cell>
          <cell r="R50">
            <v>1.125</v>
          </cell>
          <cell r="S50">
            <v>1.0303125</v>
          </cell>
          <cell r="T50">
            <v>1.0919017288444</v>
          </cell>
          <cell r="U50">
            <v>1.125</v>
          </cell>
          <cell r="V50">
            <v>1</v>
          </cell>
        </row>
        <row r="51">
          <cell r="B51" t="str">
            <v>ZA09BAD0404010103022</v>
          </cell>
          <cell r="C51" t="str">
            <v>地榆升白</v>
          </cell>
          <cell r="D51" t="str">
            <v>口服</v>
          </cell>
          <cell r="E51" t="str">
            <v>地榆升白胶
         囊</v>
          </cell>
          <cell r="F51" t="str">
            <v>胶囊剂</v>
          </cell>
          <cell r="G51" t="e">
            <v>#N/A</v>
          </cell>
          <cell r="H51">
            <v>1</v>
          </cell>
          <cell r="I51" t="str">
            <v>每粒装
    0.255g</v>
          </cell>
          <cell r="J51" t="str">
            <v>聚氯乙烯固体
药用硬片,药用
铝箔</v>
          </cell>
          <cell r="K51">
            <v>24</v>
          </cell>
          <cell r="L51" t="str">
            <v>粒</v>
          </cell>
          <cell r="M51" t="str">
            <v>河南辅仁堂制药有限公司</v>
          </cell>
          <cell r="N51" t="str">
            <v>河南辅仁堂制药有限公司</v>
          </cell>
          <cell r="O51" t="str">
            <v>盒</v>
          </cell>
          <cell r="P51">
            <v>6.08</v>
          </cell>
          <cell r="Q51">
            <v>4.5</v>
          </cell>
          <cell r="R51">
            <v>1.14</v>
          </cell>
          <cell r="S51">
            <v>1.0303125</v>
          </cell>
          <cell r="T51">
            <v>1.10646041856233</v>
          </cell>
          <cell r="U51">
            <v>1.125</v>
          </cell>
          <cell r="V51">
            <v>1.01333333333333</v>
          </cell>
          <cell r="W51">
            <v>1</v>
          </cell>
        </row>
        <row r="52">
          <cell r="B52" t="str">
            <v>ZA09BAD0404010102181</v>
          </cell>
          <cell r="C52" t="str">
            <v>地榆升白</v>
          </cell>
          <cell r="D52" t="str">
            <v>口服</v>
          </cell>
          <cell r="E52" t="str">
            <v>地榆升白胶
         囊</v>
          </cell>
          <cell r="F52" t="str">
            <v>硬胶囊</v>
          </cell>
          <cell r="G52">
            <v>0</v>
          </cell>
          <cell r="H52">
            <v>1</v>
          </cell>
          <cell r="I52" t="str">
            <v>每粒装0.2g</v>
          </cell>
          <cell r="J52" t="str">
            <v>聚氯乙烯固体
药用硬片/药用
铝箔包装</v>
          </cell>
          <cell r="K52">
            <v>24</v>
          </cell>
          <cell r="L52" t="str">
            <v>粒</v>
          </cell>
          <cell r="M52" t="str">
            <v>四川诺迪康威光制药有限公司</v>
          </cell>
          <cell r="N52" t="str">
            <v>雅安迅康药业有限公司</v>
          </cell>
          <cell r="O52" t="str">
            <v>盒</v>
          </cell>
          <cell r="P52">
            <v>5.56</v>
          </cell>
          <cell r="Q52">
            <v>4.5</v>
          </cell>
          <cell r="R52">
            <v>1.0425</v>
          </cell>
          <cell r="S52">
            <v>1.0303125</v>
          </cell>
          <cell r="T52">
            <v>1.01182893539581</v>
          </cell>
          <cell r="U52">
            <v>1.0425</v>
          </cell>
          <cell r="V52">
            <v>1</v>
          </cell>
        </row>
        <row r="53">
          <cell r="B53" t="str">
            <v>ZA09BAD0404010302204</v>
          </cell>
          <cell r="C53" t="str">
            <v>地榆升白</v>
          </cell>
          <cell r="D53" t="str">
            <v>口服</v>
          </cell>
          <cell r="E53" t="str">
            <v>地榆升白胶
         囊</v>
          </cell>
          <cell r="F53" t="str">
            <v>胶囊剂</v>
          </cell>
          <cell r="G53" t="e">
            <v>#N/A</v>
          </cell>
          <cell r="H53">
            <v>1</v>
          </cell>
          <cell r="I53" t="str">
            <v>每粒装
0.2g(相当于
饮片10mg)</v>
          </cell>
          <cell r="J53" t="str">
            <v>聚氯乙烯固体
药用硬片/药用
铝箔</v>
          </cell>
          <cell r="K53">
            <v>48</v>
          </cell>
          <cell r="L53" t="str">
            <v>粒</v>
          </cell>
          <cell r="M53" t="str">
            <v>四川奇力制药有限公司</v>
          </cell>
          <cell r="N53" t="str">
            <v>四川智强医药科技开发有限公司</v>
          </cell>
          <cell r="O53" t="str">
            <v>盒</v>
          </cell>
          <cell r="P53">
            <v>10.99</v>
          </cell>
          <cell r="Q53">
            <v>4.5</v>
          </cell>
          <cell r="R53">
            <v>1.0303125</v>
          </cell>
          <cell r="S53">
            <v>1.0303125</v>
          </cell>
          <cell r="T53">
            <v>1</v>
          </cell>
          <cell r="U53">
            <v>1.0303125</v>
          </cell>
          <cell r="V53">
            <v>1</v>
          </cell>
        </row>
        <row r="54">
          <cell r="B54" t="str">
            <v>ZA09BAD0404010202204</v>
          </cell>
          <cell r="C54" t="str">
            <v>地榆升白</v>
          </cell>
          <cell r="D54" t="str">
            <v>口服</v>
          </cell>
          <cell r="E54" t="str">
            <v>地榆升白胶
         囊</v>
          </cell>
          <cell r="F54" t="str">
            <v>胶囊剂</v>
          </cell>
          <cell r="G54" t="e">
            <v>#N/A</v>
          </cell>
          <cell r="H54">
            <v>1</v>
          </cell>
          <cell r="I54" t="str">
            <v>每粒装
0.2g(相当于
饮片10mg)</v>
          </cell>
          <cell r="J54" t="str">
            <v>聚氯乙烯固体
药用硬片/药用
铝箔</v>
          </cell>
          <cell r="K54">
            <v>36</v>
          </cell>
          <cell r="L54" t="str">
            <v>粒</v>
          </cell>
          <cell r="M54" t="str">
            <v>四川奇力制药有限公司</v>
          </cell>
          <cell r="N54" t="str">
            <v>四川智强医药科技开发有限公司</v>
          </cell>
          <cell r="O54" t="str">
            <v>盒</v>
          </cell>
          <cell r="P54">
            <v>8.33</v>
          </cell>
          <cell r="Q54">
            <v>4.5</v>
          </cell>
          <cell r="R54">
            <v>1.04125</v>
          </cell>
          <cell r="S54">
            <v>1.0303125</v>
          </cell>
          <cell r="T54">
            <v>1.01061571125265</v>
          </cell>
          <cell r="U54">
            <v>1.0303125</v>
          </cell>
          <cell r="V54">
            <v>1.01061571125265</v>
          </cell>
          <cell r="W54">
            <v>1</v>
          </cell>
        </row>
        <row r="55">
          <cell r="B55" t="str">
            <v>ZA09BAD0404010202513</v>
          </cell>
          <cell r="C55" t="str">
            <v>地榆升白</v>
          </cell>
          <cell r="D55" t="str">
            <v>口服</v>
          </cell>
          <cell r="E55" t="str">
            <v>地榆升白胶
         囊</v>
          </cell>
          <cell r="F55" t="str">
            <v>胶囊剂</v>
          </cell>
          <cell r="G55">
            <v>0</v>
          </cell>
          <cell r="H55">
            <v>1</v>
          </cell>
          <cell r="I55" t="str">
            <v>每粒装
    0.18g</v>
          </cell>
          <cell r="J55" t="str">
            <v>铝塑</v>
          </cell>
          <cell r="K55">
            <v>24</v>
          </cell>
          <cell r="L55" t="str">
            <v>粒</v>
          </cell>
          <cell r="M55" t="str">
            <v>西安仁仁药业有限公司</v>
          </cell>
          <cell r="N55" t="str">
            <v>西安仁仁药业有限公司</v>
          </cell>
          <cell r="O55" t="str">
            <v>盒</v>
          </cell>
          <cell r="P55">
            <v>19.86</v>
          </cell>
          <cell r="Q55">
            <v>4.5</v>
          </cell>
          <cell r="R55">
            <v>3.72375</v>
          </cell>
          <cell r="S55">
            <v>1.0303125</v>
          </cell>
          <cell r="T55">
            <v>3.61419472247498</v>
          </cell>
          <cell r="U55">
            <v>3.72375</v>
          </cell>
          <cell r="V55">
            <v>1</v>
          </cell>
        </row>
        <row r="56">
          <cell r="B56" t="str">
            <v>ZA12HAD0225020103485</v>
          </cell>
          <cell r="C56" t="str">
            <v>灯盏花素 、灯盏细辛</v>
          </cell>
          <cell r="D56" t="str">
            <v>口服</v>
          </cell>
          <cell r="E56" t="str">
            <v>灯盏花素片</v>
          </cell>
          <cell r="F56" t="str">
            <v>片剂</v>
          </cell>
          <cell r="G56" t="str">
            <v>素片</v>
          </cell>
          <cell r="H56">
            <v>0.9</v>
          </cell>
          <cell r="I56" t="str">
            <v>每片重
0.15g(含灯
    盏花素
     20mg)</v>
          </cell>
          <cell r="J56" t="str">
            <v>铝塑板包装</v>
          </cell>
          <cell r="K56">
            <v>24</v>
          </cell>
          <cell r="L56" t="str">
            <v>片</v>
          </cell>
          <cell r="M56" t="str">
            <v>钓鱼台医药集团吉林天强制药股份有限公司</v>
          </cell>
          <cell r="N56" t="str">
            <v>钓鱼台医药集团吉林天强制药股份有限公司</v>
          </cell>
          <cell r="O56" t="str">
            <v>盒</v>
          </cell>
          <cell r="P56">
            <v>4.14</v>
          </cell>
          <cell r="Q56">
            <v>6</v>
          </cell>
          <cell r="R56">
            <v>1.15</v>
          </cell>
          <cell r="S56">
            <v>0.942727272727273</v>
          </cell>
          <cell r="T56">
            <v>1.2198649951784</v>
          </cell>
          <cell r="U56">
            <v>1.15</v>
          </cell>
          <cell r="V56">
            <v>1</v>
          </cell>
        </row>
        <row r="57">
          <cell r="B57" t="str">
            <v>ZA12HAD0225020300269</v>
          </cell>
          <cell r="C57" t="str">
            <v>灯盏花素 、灯盏细辛</v>
          </cell>
          <cell r="D57" t="str">
            <v>口服</v>
          </cell>
          <cell r="E57" t="str">
            <v>灯盏花素片</v>
          </cell>
          <cell r="F57" t="str">
            <v>片剂(素
片)</v>
          </cell>
          <cell r="G57" t="e">
            <v>#N/A</v>
          </cell>
          <cell r="H57">
            <v>0.9</v>
          </cell>
          <cell r="I57" t="str">
            <v>每片含灯盏
花素20mg</v>
          </cell>
          <cell r="J57" t="str">
            <v>铝塑</v>
          </cell>
          <cell r="K57">
            <v>48</v>
          </cell>
          <cell r="L57" t="str">
            <v>片</v>
          </cell>
          <cell r="M57" t="str">
            <v>广东彼迪药业有限公司</v>
          </cell>
          <cell r="N57" t="str">
            <v>广东彼迪药业有限公司</v>
          </cell>
          <cell r="O57" t="str">
            <v>盒</v>
          </cell>
          <cell r="P57">
            <v>9.75</v>
          </cell>
          <cell r="Q57">
            <v>6</v>
          </cell>
          <cell r="R57">
            <v>1.35416666666667</v>
          </cell>
          <cell r="S57">
            <v>0.942727272727273</v>
          </cell>
          <cell r="T57">
            <v>1.43643522982964</v>
          </cell>
          <cell r="U57">
            <v>1.35416666666667</v>
          </cell>
          <cell r="V57">
            <v>0.999999999999998</v>
          </cell>
        </row>
        <row r="58">
          <cell r="B58" t="str">
            <v>ZA12HAD0225010100269</v>
          </cell>
          <cell r="C58" t="str">
            <v>灯盏花素 、灯盏细辛</v>
          </cell>
          <cell r="D58" t="str">
            <v>口服</v>
          </cell>
          <cell r="E58" t="str">
            <v>灯盏花素片</v>
          </cell>
          <cell r="F58" t="str">
            <v>片剂(素
片)</v>
          </cell>
          <cell r="G58">
            <v>0</v>
          </cell>
          <cell r="H58">
            <v>0.9</v>
          </cell>
          <cell r="I58" t="str">
            <v>每片含灯盏
花素20mg</v>
          </cell>
          <cell r="J58" t="str">
            <v>铝塑</v>
          </cell>
          <cell r="K58">
            <v>24</v>
          </cell>
          <cell r="L58" t="str">
            <v>片</v>
          </cell>
          <cell r="M58" t="str">
            <v>广东彼迪药业有限公司</v>
          </cell>
          <cell r="N58" t="str">
            <v>广东彼迪药业有限公司</v>
          </cell>
          <cell r="O58" t="str">
            <v>盒</v>
          </cell>
          <cell r="P58">
            <v>5</v>
          </cell>
          <cell r="Q58">
            <v>6</v>
          </cell>
          <cell r="R58">
            <v>1.38888888888889</v>
          </cell>
          <cell r="S58">
            <v>0.942727272727273</v>
          </cell>
          <cell r="T58">
            <v>1.47326690238937</v>
          </cell>
          <cell r="U58">
            <v>1.35416666666667</v>
          </cell>
          <cell r="V58">
            <v>1.02564102564102</v>
          </cell>
          <cell r="W58">
            <v>1</v>
          </cell>
        </row>
        <row r="59">
          <cell r="B59" t="str">
            <v>ZA12HAD0225010200365</v>
          </cell>
          <cell r="C59" t="str">
            <v>灯盏花素 、灯盏细辛</v>
          </cell>
          <cell r="D59" t="str">
            <v>口服</v>
          </cell>
          <cell r="E59" t="str">
            <v>灯盏花素片</v>
          </cell>
          <cell r="F59" t="str">
            <v>片剂(薄
膜衣)</v>
          </cell>
          <cell r="G59">
            <v>0</v>
          </cell>
          <cell r="H59">
            <v>1.1</v>
          </cell>
          <cell r="I59" t="str">
            <v>每片含灯盏
花素20mg</v>
          </cell>
          <cell r="J59" t="str">
            <v>铝塑复合袋装</v>
          </cell>
          <cell r="K59">
            <v>24</v>
          </cell>
          <cell r="L59" t="str">
            <v>片</v>
          </cell>
          <cell r="M59" t="str">
            <v>广东雷允上药业有限公司</v>
          </cell>
          <cell r="N59" t="str">
            <v>广东雷允上药业有限公司</v>
          </cell>
          <cell r="O59" t="str">
            <v>盒</v>
          </cell>
          <cell r="P59">
            <v>24</v>
          </cell>
          <cell r="Q59">
            <v>6</v>
          </cell>
          <cell r="R59">
            <v>5.45454545454545</v>
          </cell>
          <cell r="S59">
            <v>0.942727272727273</v>
          </cell>
          <cell r="T59">
            <v>5.78592092574735</v>
          </cell>
          <cell r="U59">
            <v>5.45454545454545</v>
          </cell>
          <cell r="V59">
            <v>1</v>
          </cell>
        </row>
        <row r="60">
          <cell r="B60" t="str">
            <v>ZA12HAD0225010300365</v>
          </cell>
          <cell r="C60" t="str">
            <v>灯盏花素 、灯盏细辛</v>
          </cell>
          <cell r="D60" t="str">
            <v>口服</v>
          </cell>
          <cell r="E60" t="str">
            <v>灯盏花素片</v>
          </cell>
          <cell r="F60" t="str">
            <v>片剂(薄
膜衣)</v>
          </cell>
          <cell r="G60" t="e">
            <v>#N/A</v>
          </cell>
          <cell r="H60">
            <v>1.1</v>
          </cell>
          <cell r="I60" t="str">
            <v>每片含灯盏
花素20mg</v>
          </cell>
          <cell r="J60" t="str">
            <v>铝塑复合袋装</v>
          </cell>
          <cell r="K60">
            <v>12</v>
          </cell>
          <cell r="L60" t="str">
            <v>片</v>
          </cell>
          <cell r="M60" t="str">
            <v>广东雷允上药业有限公司</v>
          </cell>
          <cell r="N60" t="str">
            <v>广东雷允上药业有限公司</v>
          </cell>
          <cell r="O60" t="str">
            <v>盒</v>
          </cell>
          <cell r="P60">
            <v>12.3</v>
          </cell>
          <cell r="Q60">
            <v>6</v>
          </cell>
          <cell r="R60">
            <v>5.59090909090909</v>
          </cell>
          <cell r="S60">
            <v>0.942727272727273</v>
          </cell>
          <cell r="T60">
            <v>5.93056894889103</v>
          </cell>
          <cell r="U60">
            <v>5.45454545454545</v>
          </cell>
          <cell r="V60">
            <v>1.025</v>
          </cell>
          <cell r="W60">
            <v>1</v>
          </cell>
        </row>
        <row r="61">
          <cell r="B61" t="str">
            <v>ZA12HAD0225010100324</v>
          </cell>
          <cell r="C61" t="str">
            <v>灯盏花素 、灯盏细辛</v>
          </cell>
          <cell r="D61" t="str">
            <v>口服</v>
          </cell>
          <cell r="E61" t="str">
            <v>灯盏花素片</v>
          </cell>
          <cell r="F61" t="str">
            <v>片剂</v>
          </cell>
          <cell r="G61" t="str">
            <v>素片</v>
          </cell>
          <cell r="H61">
            <v>0.9</v>
          </cell>
          <cell r="I61" t="str">
            <v>每片含灯盏
花素20mg</v>
          </cell>
          <cell r="J61" t="str">
            <v>铝塑瓶</v>
          </cell>
          <cell r="K61">
            <v>60</v>
          </cell>
          <cell r="L61" t="str">
            <v>片</v>
          </cell>
          <cell r="M61" t="str">
            <v>广东元宁制药有限公司</v>
          </cell>
          <cell r="N61" t="str">
            <v>广东元宁制药有限公司</v>
          </cell>
          <cell r="O61" t="str">
            <v>瓶</v>
          </cell>
          <cell r="P61">
            <v>10.82</v>
          </cell>
          <cell r="Q61">
            <v>6</v>
          </cell>
          <cell r="R61">
            <v>1.20222222222222</v>
          </cell>
          <cell r="S61">
            <v>0.942727272727273</v>
          </cell>
          <cell r="T61">
            <v>1.27525983070824</v>
          </cell>
          <cell r="U61">
            <v>1.20222222222222</v>
          </cell>
          <cell r="V61">
            <v>1</v>
          </cell>
        </row>
        <row r="62">
          <cell r="B62" t="str">
            <v>ZA12HAD0225010200324</v>
          </cell>
          <cell r="C62" t="str">
            <v>灯盏花素 、灯盏细辛</v>
          </cell>
          <cell r="D62" t="str">
            <v>口服</v>
          </cell>
          <cell r="E62" t="str">
            <v>灯盏花素片</v>
          </cell>
          <cell r="F62" t="str">
            <v>片剂</v>
          </cell>
          <cell r="G62" t="str">
            <v>素片</v>
          </cell>
          <cell r="H62">
            <v>0.9</v>
          </cell>
          <cell r="I62" t="str">
            <v>每片含灯盏
花素20mg</v>
          </cell>
          <cell r="J62" t="str">
            <v>铝塑瓶</v>
          </cell>
          <cell r="K62">
            <v>30</v>
          </cell>
          <cell r="L62" t="str">
            <v>片</v>
          </cell>
          <cell r="M62" t="str">
            <v>广东元宁制药有限公司</v>
          </cell>
          <cell r="N62" t="str">
            <v>广东元宁制药有限公司</v>
          </cell>
          <cell r="O62" t="str">
            <v>瓶</v>
          </cell>
          <cell r="P62">
            <v>5.55</v>
          </cell>
          <cell r="Q62">
            <v>6</v>
          </cell>
          <cell r="R62">
            <v>1.23333333333333</v>
          </cell>
          <cell r="S62">
            <v>0.942727272727273</v>
          </cell>
          <cell r="T62">
            <v>1.30826100932176</v>
          </cell>
          <cell r="U62">
            <v>1.20222222222222</v>
          </cell>
          <cell r="V62">
            <v>1.02587800369686</v>
          </cell>
          <cell r="W62">
            <v>1</v>
          </cell>
        </row>
        <row r="63">
          <cell r="B63" t="str">
            <v>ZA12HAD0225010103225</v>
          </cell>
          <cell r="C63" t="str">
            <v>灯盏花素 、灯盏细辛</v>
          </cell>
          <cell r="D63" t="str">
            <v>口服</v>
          </cell>
          <cell r="E63" t="str">
            <v>灯盏花素片</v>
          </cell>
          <cell r="F63" t="str">
            <v>片剂</v>
          </cell>
          <cell r="G63" t="str">
            <v>素片</v>
          </cell>
          <cell r="H63">
            <v>0.9</v>
          </cell>
          <cell r="I63" t="str">
            <v>每片含灯盏
花素20mg</v>
          </cell>
          <cell r="J63" t="str">
            <v>药品包装用铝
箔和聚氯乙烯
固体药用硬片</v>
          </cell>
          <cell r="K63">
            <v>36</v>
          </cell>
          <cell r="L63" t="str">
            <v>片</v>
          </cell>
          <cell r="M63" t="str">
            <v>河南大新药业有限公司</v>
          </cell>
          <cell r="N63" t="str">
            <v>河南大新药业有限公司</v>
          </cell>
          <cell r="O63" t="str">
            <v>盒</v>
          </cell>
          <cell r="P63">
            <v>6.22</v>
          </cell>
          <cell r="Q63">
            <v>6</v>
          </cell>
          <cell r="R63">
            <v>1.15185185185185</v>
          </cell>
          <cell r="S63">
            <v>0.942727272727273</v>
          </cell>
          <cell r="T63">
            <v>1.22182935104825</v>
          </cell>
          <cell r="U63">
            <v>1.15185185185185</v>
          </cell>
          <cell r="V63">
            <v>1</v>
          </cell>
        </row>
        <row r="64">
          <cell r="B64" t="str">
            <v>ZA12HAD0225010203728</v>
          </cell>
          <cell r="C64" t="str">
            <v>灯盏花素 、灯盏细辛</v>
          </cell>
          <cell r="D64" t="str">
            <v>口服</v>
          </cell>
          <cell r="E64" t="str">
            <v>灯盏花素片</v>
          </cell>
          <cell r="F64" t="str">
            <v>片剂(素
片)</v>
          </cell>
          <cell r="G64">
            <v>0</v>
          </cell>
          <cell r="H64">
            <v>0.9</v>
          </cell>
          <cell r="I64" t="str">
            <v>每片含灯盏
花素20mg</v>
          </cell>
          <cell r="J64" t="str">
            <v>铝塑包装</v>
          </cell>
          <cell r="K64">
            <v>24</v>
          </cell>
          <cell r="L64" t="str">
            <v>片</v>
          </cell>
          <cell r="M64" t="str">
            <v>黑龙江鼎恒升药业有限公司</v>
          </cell>
          <cell r="N64" t="str">
            <v>鸿祥(黑龙江)制药有限公司</v>
          </cell>
          <cell r="O64" t="str">
            <v>盒</v>
          </cell>
          <cell r="P64">
            <v>8.9</v>
          </cell>
          <cell r="Q64">
            <v>6</v>
          </cell>
          <cell r="R64">
            <v>2.47222222222222</v>
          </cell>
          <cell r="S64">
            <v>0.942727272727273</v>
          </cell>
          <cell r="T64">
            <v>2.62241508625308</v>
          </cell>
          <cell r="U64">
            <v>2.47222222222222</v>
          </cell>
          <cell r="V64">
            <v>1</v>
          </cell>
        </row>
        <row r="65">
          <cell r="B65" t="str">
            <v>ZA12HAD0225010203165</v>
          </cell>
          <cell r="C65" t="str">
            <v>灯盏花素 、灯盏细辛</v>
          </cell>
          <cell r="D65" t="str">
            <v>口服</v>
          </cell>
          <cell r="E65" t="str">
            <v>灯盏花素片</v>
          </cell>
          <cell r="F65" t="str">
            <v>片剂</v>
          </cell>
          <cell r="G65" t="str">
            <v>素片</v>
          </cell>
          <cell r="H65">
            <v>0.9</v>
          </cell>
          <cell r="I65" t="str">
            <v>每片含灯盏
花素20mg</v>
          </cell>
          <cell r="J65" t="str">
            <v>铝塑泡罩包装</v>
          </cell>
          <cell r="K65">
            <v>24</v>
          </cell>
          <cell r="L65" t="str">
            <v>片</v>
          </cell>
          <cell r="M65" t="str">
            <v>黑龙江鼎恒升药业有限公司</v>
          </cell>
          <cell r="N65" t="str">
            <v>黑龙江全乐制药有限公司</v>
          </cell>
          <cell r="O65" t="str">
            <v>盒</v>
          </cell>
          <cell r="P65">
            <v>17.52</v>
          </cell>
          <cell r="Q65">
            <v>6</v>
          </cell>
          <cell r="R65">
            <v>4.86666666666667</v>
          </cell>
          <cell r="S65">
            <v>0.942727272727273</v>
          </cell>
          <cell r="T65">
            <v>5.16232722597235</v>
          </cell>
          <cell r="U65">
            <v>4.86666666666667</v>
          </cell>
          <cell r="V65">
            <v>0.999999999999999</v>
          </cell>
        </row>
        <row r="66">
          <cell r="B66" t="str">
            <v>ZA12HAD0225020103389</v>
          </cell>
          <cell r="C66" t="str">
            <v>灯盏花素 、灯盏细辛</v>
          </cell>
          <cell r="D66" t="str">
            <v>口服</v>
          </cell>
          <cell r="E66" t="str">
            <v>灯盏花素片</v>
          </cell>
          <cell r="F66" t="str">
            <v>片剂</v>
          </cell>
          <cell r="G66" t="str">
            <v>素片</v>
          </cell>
          <cell r="H66">
            <v>0.9</v>
          </cell>
          <cell r="I66" t="str">
            <v>每片含灯盏
花素20mg</v>
          </cell>
          <cell r="J66" t="str">
            <v>铝塑包装</v>
          </cell>
          <cell r="K66">
            <v>24</v>
          </cell>
          <cell r="L66" t="str">
            <v>片</v>
          </cell>
          <cell r="M66" t="str">
            <v>吉林龙鑫药业有限公司</v>
          </cell>
          <cell r="N66" t="str">
            <v>吉林龙鑫药业有限公司</v>
          </cell>
          <cell r="O66" t="str">
            <v>盒</v>
          </cell>
          <cell r="P66">
            <v>7.79</v>
          </cell>
          <cell r="Q66">
            <v>6</v>
          </cell>
          <cell r="R66">
            <v>2.16388888888889</v>
          </cell>
          <cell r="S66">
            <v>0.942727272727273</v>
          </cell>
          <cell r="T66">
            <v>2.29534983392264</v>
          </cell>
          <cell r="U66">
            <v>2.16388888888889</v>
          </cell>
          <cell r="V66">
            <v>0.999999999999999</v>
          </cell>
        </row>
        <row r="67">
          <cell r="B67" t="str">
            <v>ZA12HAD0225010105337</v>
          </cell>
          <cell r="C67" t="str">
            <v>灯盏花素 、灯盏细辛</v>
          </cell>
          <cell r="D67" t="str">
            <v>口服</v>
          </cell>
          <cell r="E67" t="str">
            <v>灯盏花素片</v>
          </cell>
          <cell r="F67" t="str">
            <v>片剂</v>
          </cell>
          <cell r="G67" t="str">
            <v>素片</v>
          </cell>
          <cell r="H67">
            <v>0.9</v>
          </cell>
          <cell r="I67" t="str">
            <v>每片含灯盏
花素20毫克</v>
          </cell>
          <cell r="J67" t="str">
            <v>铝塑</v>
          </cell>
          <cell r="K67">
            <v>30</v>
          </cell>
          <cell r="L67" t="str">
            <v>片</v>
          </cell>
          <cell r="M67" t="str">
            <v>江西青峰药业有限公司</v>
          </cell>
          <cell r="N67" t="str">
            <v>江西青峰药业有限公司</v>
          </cell>
          <cell r="O67" t="str">
            <v>盒</v>
          </cell>
          <cell r="P67">
            <v>15.3</v>
          </cell>
          <cell r="Q67">
            <v>6</v>
          </cell>
          <cell r="R67">
            <v>3.4</v>
          </cell>
          <cell r="S67">
            <v>0.942727272727273</v>
          </cell>
          <cell r="T67">
            <v>3.60655737704918</v>
          </cell>
          <cell r="U67">
            <v>3.4</v>
          </cell>
          <cell r="V67">
            <v>1</v>
          </cell>
        </row>
        <row r="68">
          <cell r="B68" t="str">
            <v>ZA12HAD0225010205337</v>
          </cell>
          <cell r="C68" t="str">
            <v>灯盏花素 、灯盏细辛</v>
          </cell>
          <cell r="D68" t="str">
            <v>口服</v>
          </cell>
          <cell r="E68" t="str">
            <v>灯盏花素片</v>
          </cell>
          <cell r="F68" t="str">
            <v>片剂</v>
          </cell>
          <cell r="G68" t="str">
            <v>素片</v>
          </cell>
          <cell r="H68">
            <v>0.9</v>
          </cell>
          <cell r="I68" t="str">
            <v>每片含灯盏
花素20毫克</v>
          </cell>
          <cell r="J68" t="str">
            <v>铝塑</v>
          </cell>
          <cell r="K68">
            <v>18</v>
          </cell>
          <cell r="L68" t="str">
            <v>片</v>
          </cell>
          <cell r="M68" t="str">
            <v>江西青峰药业有限公司</v>
          </cell>
          <cell r="N68" t="str">
            <v>江西青峰药业有限公司</v>
          </cell>
          <cell r="O68" t="str">
            <v>盒</v>
          </cell>
          <cell r="P68">
            <v>9.35</v>
          </cell>
          <cell r="Q68">
            <v>6</v>
          </cell>
          <cell r="R68">
            <v>3.46296296296296</v>
          </cell>
          <cell r="S68">
            <v>0.942727272727273</v>
          </cell>
          <cell r="T68">
            <v>3.67334547662416</v>
          </cell>
          <cell r="U68">
            <v>3.4</v>
          </cell>
          <cell r="V68">
            <v>1.01851851851852</v>
          </cell>
          <cell r="W68">
            <v>1</v>
          </cell>
        </row>
        <row r="69">
          <cell r="B69" t="str">
            <v>ZA12HAD0225010104945</v>
          </cell>
          <cell r="C69" t="str">
            <v>灯盏花素 、灯盏细辛</v>
          </cell>
          <cell r="D69" t="str">
            <v>口服</v>
          </cell>
          <cell r="E69" t="str">
            <v>灯盏花素片</v>
          </cell>
          <cell r="F69" t="str">
            <v>片剂</v>
          </cell>
          <cell r="G69" t="str">
            <v>素片</v>
          </cell>
          <cell r="H69">
            <v>0.9</v>
          </cell>
          <cell r="I69" t="str">
            <v>每片含灯盏
花素20mg</v>
          </cell>
          <cell r="J69" t="str">
            <v>聚氯乙烯固体
药用硬片,药品
包装用铝箔</v>
          </cell>
          <cell r="K69">
            <v>24</v>
          </cell>
          <cell r="L69" t="str">
            <v>片</v>
          </cell>
          <cell r="M69" t="str">
            <v>康普药业股份有限公司</v>
          </cell>
          <cell r="N69" t="str">
            <v>康普药业股份有限公司</v>
          </cell>
          <cell r="O69" t="str">
            <v>盒</v>
          </cell>
          <cell r="P69">
            <v>8.38</v>
          </cell>
          <cell r="Q69">
            <v>6</v>
          </cell>
          <cell r="R69">
            <v>2.32777777777778</v>
          </cell>
          <cell r="S69">
            <v>0.942727272727273</v>
          </cell>
          <cell r="T69">
            <v>2.46919532840459</v>
          </cell>
          <cell r="U69">
            <v>2.32777777777778</v>
          </cell>
          <cell r="V69">
            <v>0.999999999999999</v>
          </cell>
        </row>
        <row r="70">
          <cell r="B70" t="str">
            <v>ZA12HAD0222010105400</v>
          </cell>
          <cell r="C70" t="str">
            <v>灯盏花素 、灯盏细辛</v>
          </cell>
          <cell r="D70" t="str">
            <v>口服</v>
          </cell>
          <cell r="E70" t="str">
            <v>灯盏花素滴
         丸</v>
          </cell>
          <cell r="F70" t="str">
            <v>滴丸剂</v>
          </cell>
          <cell r="G70">
            <v>0</v>
          </cell>
          <cell r="H70">
            <v>1.4</v>
          </cell>
          <cell r="I70" t="str">
            <v>每丸重
22mg</v>
          </cell>
          <cell r="J70" t="str">
            <v>口服固体药用
聚酯瓶</v>
          </cell>
          <cell r="K70">
            <v>72</v>
          </cell>
          <cell r="L70" t="str">
            <v>丸</v>
          </cell>
          <cell r="M70" t="str">
            <v>南昌弘益药业有限公司</v>
          </cell>
          <cell r="N70" t="str">
            <v>南昌弘益药业有限公司</v>
          </cell>
          <cell r="O70" t="str">
            <v>瓶</v>
          </cell>
          <cell r="P70">
            <v>17.02</v>
          </cell>
          <cell r="Q70">
            <v>24</v>
          </cell>
          <cell r="R70">
            <v>4.05238095238095</v>
          </cell>
          <cell r="S70">
            <v>0.942727272727273</v>
          </cell>
          <cell r="T70">
            <v>4.2985718877715</v>
          </cell>
          <cell r="U70">
            <v>4.05238095238095</v>
          </cell>
          <cell r="V70">
            <v>1</v>
          </cell>
        </row>
        <row r="71">
          <cell r="B71" t="str">
            <v>ZA12HAD0223010109656</v>
          </cell>
          <cell r="C71" t="str">
            <v>灯盏花素 、灯盏细辛</v>
          </cell>
          <cell r="D71" t="str">
            <v>口服</v>
          </cell>
          <cell r="E71" t="str">
            <v>灯盏花素分
       散片</v>
          </cell>
          <cell r="F71" t="str">
            <v>分散片</v>
          </cell>
          <cell r="G71">
            <v>0</v>
          </cell>
          <cell r="H71">
            <v>1.2</v>
          </cell>
          <cell r="I71" t="str">
            <v>每片重
0.15g(含灯
盏花素
20mg)</v>
          </cell>
          <cell r="J71" t="str">
            <v>药用铝塑泡罩
包装</v>
          </cell>
          <cell r="K71">
            <v>24</v>
          </cell>
          <cell r="L71" t="str">
            <v>片</v>
          </cell>
          <cell r="M71" t="str">
            <v>山西振东制药股份有限公司</v>
          </cell>
          <cell r="N71" t="str">
            <v>山西振东制药股份有限公司</v>
          </cell>
          <cell r="O71" t="str">
            <v>盒</v>
          </cell>
          <cell r="P71">
            <v>15</v>
          </cell>
          <cell r="Q71">
            <v>6</v>
          </cell>
          <cell r="R71">
            <v>3.125</v>
          </cell>
          <cell r="S71">
            <v>0.942727272727273</v>
          </cell>
          <cell r="T71">
            <v>3.31485053037608</v>
          </cell>
          <cell r="U71">
            <v>3.125</v>
          </cell>
          <cell r="V71">
            <v>1</v>
          </cell>
        </row>
        <row r="72">
          <cell r="B72" t="str">
            <v>ZA12HAD0225020201290</v>
          </cell>
          <cell r="C72" t="str">
            <v>灯盏花素 、灯盏细辛</v>
          </cell>
          <cell r="D72" t="str">
            <v>口服</v>
          </cell>
          <cell r="E72" t="str">
            <v>灯盏花素片</v>
          </cell>
          <cell r="F72" t="str">
            <v>片剂</v>
          </cell>
          <cell r="G72" t="str">
            <v>素片</v>
          </cell>
          <cell r="H72">
            <v>0.9</v>
          </cell>
          <cell r="I72" t="str">
            <v>每片含灯盏
花素20mg</v>
          </cell>
          <cell r="J72" t="str">
            <v>铝塑包装</v>
          </cell>
          <cell r="K72">
            <v>15</v>
          </cell>
          <cell r="L72" t="str">
            <v>片</v>
          </cell>
          <cell r="M72" t="str">
            <v>沈阳管城制药有限责任公司</v>
          </cell>
          <cell r="N72" t="str">
            <v>沈阳管城制药有限责任公司</v>
          </cell>
          <cell r="O72" t="str">
            <v>盒</v>
          </cell>
          <cell r="P72">
            <v>10.2</v>
          </cell>
          <cell r="Q72">
            <v>6</v>
          </cell>
          <cell r="R72">
            <v>4.53333333333333</v>
          </cell>
          <cell r="S72">
            <v>0.942727272727273</v>
          </cell>
          <cell r="T72">
            <v>4.80874316939891</v>
          </cell>
          <cell r="U72">
            <v>4.53333333333333</v>
          </cell>
          <cell r="V72">
            <v>1</v>
          </cell>
        </row>
        <row r="73">
          <cell r="B73" t="str">
            <v>ZA12HAD0225010103204</v>
          </cell>
          <cell r="C73" t="str">
            <v>灯盏花素 、灯盏细辛</v>
          </cell>
          <cell r="D73" t="str">
            <v>口服</v>
          </cell>
          <cell r="E73" t="str">
            <v>灯盏花素片</v>
          </cell>
          <cell r="F73" t="str">
            <v>片剂</v>
          </cell>
          <cell r="G73" t="str">
            <v>素片</v>
          </cell>
          <cell r="H73">
            <v>0.9</v>
          </cell>
          <cell r="I73" t="str">
            <v>每片含灯盏
花素20mg</v>
          </cell>
          <cell r="J73" t="str">
            <v>药用铝箔和聚
氯乙烯固体药
用硬片</v>
          </cell>
          <cell r="K73">
            <v>36</v>
          </cell>
          <cell r="L73" t="str">
            <v>片</v>
          </cell>
          <cell r="M73" t="str">
            <v>遂成药业股份有限公司</v>
          </cell>
          <cell r="N73" t="str">
            <v>遂成药业股份有限公司</v>
          </cell>
          <cell r="O73" t="str">
            <v>盒</v>
          </cell>
          <cell r="P73">
            <v>9.6</v>
          </cell>
          <cell r="Q73">
            <v>6</v>
          </cell>
          <cell r="R73">
            <v>1.77777777777778</v>
          </cell>
          <cell r="S73">
            <v>0.942727272727273</v>
          </cell>
          <cell r="T73">
            <v>1.88578163505839</v>
          </cell>
          <cell r="U73">
            <v>1.77777777777778</v>
          </cell>
          <cell r="V73">
            <v>0.999999999999999</v>
          </cell>
        </row>
        <row r="74">
          <cell r="B74" t="str">
            <v>ZA12HAD0225010103422</v>
          </cell>
          <cell r="C74" t="str">
            <v>灯盏花素 、灯盏细辛</v>
          </cell>
          <cell r="D74" t="str">
            <v>口服</v>
          </cell>
          <cell r="E74" t="str">
            <v>灯盏花素片</v>
          </cell>
          <cell r="F74" t="str">
            <v>片剂</v>
          </cell>
          <cell r="G74" t="str">
            <v>素片</v>
          </cell>
          <cell r="H74">
            <v>0.9</v>
          </cell>
          <cell r="I74" t="str">
            <v>每片重
0.15g(含灯
盏花素
20mg)</v>
          </cell>
          <cell r="J74" t="str">
            <v>铝塑板</v>
          </cell>
          <cell r="K74">
            <v>20</v>
          </cell>
          <cell r="L74" t="str">
            <v>片</v>
          </cell>
          <cell r="M74" t="str">
            <v>通化惠康生物制药有限公司</v>
          </cell>
          <cell r="N74" t="str">
            <v>通化惠康生物制药有限公司</v>
          </cell>
          <cell r="O74" t="str">
            <v>盒</v>
          </cell>
          <cell r="P74">
            <v>11.96</v>
          </cell>
          <cell r="Q74">
            <v>6</v>
          </cell>
          <cell r="R74">
            <v>3.98666666666667</v>
          </cell>
          <cell r="S74">
            <v>0.942727272727273</v>
          </cell>
          <cell r="T74">
            <v>4.22886531661845</v>
          </cell>
          <cell r="U74">
            <v>3.98666666666667</v>
          </cell>
          <cell r="V74">
            <v>0.999999999999999</v>
          </cell>
        </row>
        <row r="75">
          <cell r="B75" t="str">
            <v>ZA12HAD0225010104452</v>
          </cell>
          <cell r="C75" t="str">
            <v>灯盏花素 、灯盏细辛</v>
          </cell>
          <cell r="D75" t="str">
            <v>口服</v>
          </cell>
          <cell r="E75" t="str">
            <v>灯盏花素片</v>
          </cell>
          <cell r="F75" t="str">
            <v>片剂</v>
          </cell>
          <cell r="G75" t="str">
            <v>素片</v>
          </cell>
          <cell r="H75">
            <v>0.9</v>
          </cell>
          <cell r="I75" t="str">
            <v>每片含灯盏
花素20mg</v>
          </cell>
          <cell r="J75" t="str">
            <v>铝塑板装</v>
          </cell>
          <cell r="K75">
            <v>12</v>
          </cell>
          <cell r="L75" t="str">
            <v>片</v>
          </cell>
          <cell r="M75" t="str">
            <v>芜湖绿叶制药有限公司</v>
          </cell>
          <cell r="N75" t="str">
            <v>芜湖绿叶制药有限公司</v>
          </cell>
          <cell r="O75" t="str">
            <v>盒</v>
          </cell>
          <cell r="P75">
            <v>7.8</v>
          </cell>
          <cell r="Q75">
            <v>6</v>
          </cell>
          <cell r="R75">
            <v>4.33333333333333</v>
          </cell>
          <cell r="S75">
            <v>0.942727272727273</v>
          </cell>
          <cell r="T75">
            <v>4.59659273545484</v>
          </cell>
          <cell r="U75">
            <v>4.33333333333333</v>
          </cell>
          <cell r="V75">
            <v>1</v>
          </cell>
        </row>
        <row r="76">
          <cell r="B76" t="str">
            <v>ZA12HAD0225010100239</v>
          </cell>
          <cell r="C76" t="str">
            <v>灯盏花素 、灯盏细辛</v>
          </cell>
          <cell r="D76" t="str">
            <v>口服</v>
          </cell>
          <cell r="E76" t="str">
            <v>灯盏花素片</v>
          </cell>
          <cell r="F76" t="str">
            <v>片剂</v>
          </cell>
          <cell r="G76" t="str">
            <v>素片</v>
          </cell>
          <cell r="H76">
            <v>0.9</v>
          </cell>
          <cell r="I76" t="str">
            <v>每片含灯盏
花素20mg</v>
          </cell>
          <cell r="J76" t="str">
            <v>聚氯乙烯固体
药用硬片 、药
品包装用铝箔
包装</v>
          </cell>
          <cell r="K76">
            <v>40</v>
          </cell>
          <cell r="L76" t="str">
            <v>片</v>
          </cell>
          <cell r="M76" t="str">
            <v>悦康药业集团股份有限公司</v>
          </cell>
          <cell r="N76" t="str">
            <v>悦康药业集团股份有限公司</v>
          </cell>
          <cell r="O76" t="str">
            <v>盒</v>
          </cell>
          <cell r="P76">
            <v>24.8</v>
          </cell>
          <cell r="Q76">
            <v>6</v>
          </cell>
          <cell r="R76">
            <v>4.13333333333333</v>
          </cell>
          <cell r="S76">
            <v>0.942727272727273</v>
          </cell>
          <cell r="T76">
            <v>4.38444230151077</v>
          </cell>
          <cell r="U76">
            <v>4.13333333333333</v>
          </cell>
          <cell r="V76">
            <v>1</v>
          </cell>
        </row>
        <row r="77">
          <cell r="B77" t="str">
            <v>ZA12HAD0225010200239</v>
          </cell>
          <cell r="C77" t="str">
            <v>灯盏花素 、灯盏细辛</v>
          </cell>
          <cell r="D77" t="str">
            <v>口服</v>
          </cell>
          <cell r="E77" t="str">
            <v>灯盏花素片</v>
          </cell>
          <cell r="F77" t="str">
            <v>片剂</v>
          </cell>
          <cell r="G77" t="str">
            <v>素片</v>
          </cell>
          <cell r="H77">
            <v>0.9</v>
          </cell>
          <cell r="I77" t="str">
            <v>每片含灯盏
花素20mg</v>
          </cell>
          <cell r="J77" t="str">
            <v>聚氯乙烯固体
药用硬片 、药
品包装用铝箔
包装</v>
          </cell>
          <cell r="K77">
            <v>20</v>
          </cell>
          <cell r="L77" t="str">
            <v>片</v>
          </cell>
          <cell r="M77" t="str">
            <v>悦康药业集团股份有限公司</v>
          </cell>
          <cell r="N77" t="str">
            <v>悦康药业集团股份有限公司</v>
          </cell>
          <cell r="O77" t="str">
            <v>盒</v>
          </cell>
          <cell r="P77">
            <v>12.71</v>
          </cell>
          <cell r="Q77">
            <v>6</v>
          </cell>
          <cell r="R77">
            <v>4.23666666666667</v>
          </cell>
          <cell r="S77">
            <v>0.942727272727273</v>
          </cell>
          <cell r="T77">
            <v>4.49405335904854</v>
          </cell>
          <cell r="U77">
            <v>4.13333333333333</v>
          </cell>
          <cell r="V77">
            <v>1.025</v>
          </cell>
          <cell r="W77">
            <v>1</v>
          </cell>
        </row>
        <row r="78">
          <cell r="B78" t="str">
            <v>ZA12HAD0230010205650</v>
          </cell>
          <cell r="C78" t="str">
            <v>灯盏花素 、灯盏细辛</v>
          </cell>
          <cell r="D78" t="str">
            <v>口服</v>
          </cell>
          <cell r="E78" t="str">
            <v>灯盏细辛胶
         囊</v>
          </cell>
          <cell r="F78" t="str">
            <v>胶囊剂</v>
          </cell>
          <cell r="G78" t="e">
            <v>#N/A</v>
          </cell>
          <cell r="H78">
            <v>1</v>
          </cell>
          <cell r="I78" t="str">
            <v>0.18g</v>
          </cell>
          <cell r="J78" t="str">
            <v>铝塑泡罩包装</v>
          </cell>
          <cell r="K78">
            <v>48</v>
          </cell>
          <cell r="L78" t="str">
            <v>粒</v>
          </cell>
          <cell r="M78" t="str">
            <v>云南昊邦制药有限公司</v>
          </cell>
          <cell r="N78" t="str">
            <v>云南昊邦制药有限公司</v>
          </cell>
          <cell r="O78" t="str">
            <v>盒</v>
          </cell>
          <cell r="P78">
            <v>13.52</v>
          </cell>
          <cell r="Q78">
            <v>7.5</v>
          </cell>
          <cell r="R78">
            <v>2.1125</v>
          </cell>
          <cell r="S78">
            <v>0.942727272727273</v>
          </cell>
          <cell r="T78">
            <v>2.24083895853423</v>
          </cell>
          <cell r="U78">
            <v>2</v>
          </cell>
          <cell r="V78">
            <v>1.05625</v>
          </cell>
          <cell r="W78">
            <v>2</v>
          </cell>
        </row>
        <row r="79">
          <cell r="B79" t="str">
            <v>ZA12HAD0225010105650</v>
          </cell>
          <cell r="C79" t="str">
            <v>灯盏花素 、灯盏细辛</v>
          </cell>
          <cell r="D79" t="str">
            <v>口服</v>
          </cell>
          <cell r="E79" t="str">
            <v>灯盏花素片</v>
          </cell>
          <cell r="F79" t="str">
            <v>片剂</v>
          </cell>
          <cell r="G79" t="str">
            <v>素片</v>
          </cell>
          <cell r="H79">
            <v>0.9</v>
          </cell>
          <cell r="I79" t="str">
            <v>每片含灯盏
花素20mg</v>
          </cell>
          <cell r="J79" t="str">
            <v>铝塑泡罩包装</v>
          </cell>
          <cell r="K79">
            <v>24</v>
          </cell>
          <cell r="L79" t="str">
            <v>片</v>
          </cell>
          <cell r="M79" t="str">
            <v>云南昊邦制药有限公司</v>
          </cell>
          <cell r="N79" t="str">
            <v>云南昊邦制药有限公司</v>
          </cell>
          <cell r="O79" t="str">
            <v>盒</v>
          </cell>
          <cell r="P79">
            <v>7.2</v>
          </cell>
          <cell r="Q79">
            <v>6</v>
          </cell>
          <cell r="R79">
            <v>2</v>
          </cell>
          <cell r="S79">
            <v>0.942727272727273</v>
          </cell>
          <cell r="T79">
            <v>2.12150433944069</v>
          </cell>
          <cell r="U79">
            <v>2</v>
          </cell>
          <cell r="V79">
            <v>1</v>
          </cell>
        </row>
        <row r="80">
          <cell r="B80" t="str">
            <v>ZA12HAD0231010105683</v>
          </cell>
          <cell r="C80" t="str">
            <v>灯盏花素 、灯盏细辛</v>
          </cell>
          <cell r="D80" t="str">
            <v>口服</v>
          </cell>
          <cell r="E80" t="str">
            <v>灯盏细辛软
       胶囊</v>
          </cell>
          <cell r="F80" t="str">
            <v>胶囊剂</v>
          </cell>
          <cell r="G80" t="e">
            <v>#N/A</v>
          </cell>
          <cell r="H80">
            <v>1.4</v>
          </cell>
          <cell r="I80" t="str">
            <v>每粒装0.4g</v>
          </cell>
          <cell r="J80" t="str">
            <v>药用塑料瓶</v>
          </cell>
          <cell r="K80">
            <v>24</v>
          </cell>
          <cell r="L80" t="str">
            <v>粒</v>
          </cell>
          <cell r="M80" t="str">
            <v>云南生物谷药业股份有限公司</v>
          </cell>
          <cell r="N80" t="str">
            <v>云南生物谷药业股份有限公司</v>
          </cell>
          <cell r="O80" t="str">
            <v>瓶</v>
          </cell>
          <cell r="P80">
            <v>43.72</v>
          </cell>
          <cell r="Q80">
            <v>7.5</v>
          </cell>
          <cell r="R80">
            <v>9.75892857142857</v>
          </cell>
          <cell r="S80">
            <v>0.942727272727273</v>
          </cell>
          <cell r="T80">
            <v>10.3518046562887</v>
          </cell>
          <cell r="U80">
            <v>0.942727272727273</v>
          </cell>
          <cell r="V80">
            <v>10.3518046562887</v>
          </cell>
          <cell r="W80">
            <v>2</v>
          </cell>
        </row>
        <row r="81">
          <cell r="B81" t="str">
            <v>ZA12HAD0225010105682</v>
          </cell>
          <cell r="C81" t="str">
            <v>灯盏花素 、灯盏细辛</v>
          </cell>
          <cell r="D81" t="str">
            <v>口服</v>
          </cell>
          <cell r="E81" t="str">
            <v>灯盏花素片</v>
          </cell>
          <cell r="F81" t="str">
            <v>薄膜衣
片</v>
          </cell>
          <cell r="G81">
            <v>0</v>
          </cell>
          <cell r="H81">
            <v>1.1</v>
          </cell>
          <cell r="I81" t="str">
            <v>每片含灯盏
花素20mg</v>
          </cell>
          <cell r="J81" t="str">
            <v>药用塑料瓶装</v>
          </cell>
          <cell r="K81">
            <v>60</v>
          </cell>
          <cell r="L81" t="str">
            <v>片</v>
          </cell>
          <cell r="M81" t="str">
            <v>云南生物谷药业股份有限公司</v>
          </cell>
          <cell r="N81" t="str">
            <v>云南生物谷药业股份有限公司</v>
          </cell>
          <cell r="O81" t="str">
            <v>瓶</v>
          </cell>
          <cell r="P81">
            <v>10.37</v>
          </cell>
          <cell r="Q81">
            <v>6</v>
          </cell>
          <cell r="R81">
            <v>0.942727272727273</v>
          </cell>
          <cell r="S81">
            <v>0.942727272727273</v>
          </cell>
          <cell r="T81">
            <v>1</v>
          </cell>
          <cell r="U81">
            <v>0.942727272727273</v>
          </cell>
          <cell r="V81">
            <v>1</v>
          </cell>
        </row>
        <row r="82">
          <cell r="B82" t="str">
            <v>ZA12HAD0225020305725</v>
          </cell>
          <cell r="C82" t="str">
            <v>灯盏花素 、灯盏细辛</v>
          </cell>
          <cell r="D82" t="str">
            <v>口服</v>
          </cell>
          <cell r="E82" t="str">
            <v>灯盏花素片</v>
          </cell>
          <cell r="F82" t="str">
            <v>片剂</v>
          </cell>
          <cell r="G82" t="str">
            <v>素片</v>
          </cell>
          <cell r="H82">
            <v>0.9</v>
          </cell>
          <cell r="I82" t="str">
            <v>每片含灯盏
花素20mg</v>
          </cell>
          <cell r="J82" t="str">
            <v>聚氯乙烯固体
药用硬片/药用
铝箔</v>
          </cell>
          <cell r="K82">
            <v>48</v>
          </cell>
          <cell r="L82" t="str">
            <v>片</v>
          </cell>
          <cell r="M82" t="str">
            <v>云南圣科药业有限公司</v>
          </cell>
          <cell r="N82" t="str">
            <v>云南圣科药业有限公司</v>
          </cell>
          <cell r="O82" t="str">
            <v>盒</v>
          </cell>
          <cell r="P82">
            <v>12.45</v>
          </cell>
          <cell r="Q82">
            <v>6</v>
          </cell>
          <cell r="R82">
            <v>1.72916666666667</v>
          </cell>
          <cell r="S82">
            <v>0.942727272727273</v>
          </cell>
          <cell r="T82">
            <v>1.83421729347477</v>
          </cell>
          <cell r="U82">
            <v>1.72916666666667</v>
          </cell>
          <cell r="V82">
            <v>0.999999999999998</v>
          </cell>
        </row>
        <row r="83">
          <cell r="B83" t="str">
            <v>ZA12HAD0225010205699</v>
          </cell>
          <cell r="C83" t="str">
            <v>灯盏花素 、灯盏细辛</v>
          </cell>
          <cell r="D83" t="str">
            <v>口服</v>
          </cell>
          <cell r="E83" t="str">
            <v>灯盏花素片</v>
          </cell>
          <cell r="F83" t="str">
            <v>片剂</v>
          </cell>
          <cell r="G83" t="str">
            <v>素片</v>
          </cell>
          <cell r="H83">
            <v>0.9</v>
          </cell>
          <cell r="I83" t="str">
            <v>每片重
0.155g(含灯
    盏花素
     20mg)</v>
          </cell>
          <cell r="J83" t="str">
            <v>铝塑包装</v>
          </cell>
          <cell r="K83">
            <v>36</v>
          </cell>
          <cell r="L83" t="str">
            <v>片</v>
          </cell>
          <cell r="M83" t="str">
            <v>云南玉药生物制药有限公司</v>
          </cell>
          <cell r="N83" t="str">
            <v>云南玉药生物制药有限公司</v>
          </cell>
          <cell r="O83" t="str">
            <v>盒</v>
          </cell>
          <cell r="P83">
            <v>10.2</v>
          </cell>
          <cell r="Q83">
            <v>6</v>
          </cell>
          <cell r="R83">
            <v>1.88888888888889</v>
          </cell>
          <cell r="S83">
            <v>0.942727272727273</v>
          </cell>
          <cell r="T83">
            <v>2.00364298724954</v>
          </cell>
          <cell r="U83">
            <v>1.88888888888889</v>
          </cell>
          <cell r="V83">
            <v>0.999999999999999</v>
          </cell>
        </row>
        <row r="84">
          <cell r="B84" t="str">
            <v>ZA12HAD0225010105699</v>
          </cell>
          <cell r="C84" t="str">
            <v>灯盏花素 、灯盏细辛</v>
          </cell>
          <cell r="D84" t="str">
            <v>口服</v>
          </cell>
          <cell r="E84" t="str">
            <v>灯盏花素片</v>
          </cell>
          <cell r="F84" t="str">
            <v>片剂</v>
          </cell>
          <cell r="G84" t="str">
            <v>素片</v>
          </cell>
          <cell r="H84">
            <v>0.9</v>
          </cell>
          <cell r="I84" t="str">
            <v>每片重
0.155g(含灯
    盏花素
     20mg)</v>
          </cell>
          <cell r="J84" t="str">
            <v>铝塑包装</v>
          </cell>
          <cell r="K84">
            <v>20</v>
          </cell>
          <cell r="L84" t="str">
            <v>片</v>
          </cell>
          <cell r="M84" t="str">
            <v>云南玉药生物制药有限公司</v>
          </cell>
          <cell r="N84" t="str">
            <v>云南玉药生物制药有限公司</v>
          </cell>
          <cell r="O84" t="str">
            <v>盒</v>
          </cell>
          <cell r="P84">
            <v>5.79</v>
          </cell>
          <cell r="Q84">
            <v>6</v>
          </cell>
          <cell r="R84">
            <v>1.93</v>
          </cell>
          <cell r="S84">
            <v>0.942727272727273</v>
          </cell>
          <cell r="T84">
            <v>2.04725168756027</v>
          </cell>
          <cell r="U84">
            <v>1.88888888888889</v>
          </cell>
          <cell r="V84">
            <v>1.02176470588235</v>
          </cell>
          <cell r="W84">
            <v>1</v>
          </cell>
        </row>
        <row r="85">
          <cell r="B85" t="str">
            <v>ZA12HAD0225010305726</v>
          </cell>
          <cell r="C85" t="str">
            <v>灯盏花素 、灯盏细辛</v>
          </cell>
          <cell r="D85" t="str">
            <v>口服</v>
          </cell>
          <cell r="E85" t="str">
            <v>灯盏花素片</v>
          </cell>
          <cell r="F85" t="str">
            <v>片剂</v>
          </cell>
          <cell r="G85" t="str">
            <v>素片</v>
          </cell>
          <cell r="H85">
            <v>0.9</v>
          </cell>
          <cell r="I85" t="str">
            <v>每片含灯盏
花素20mg</v>
          </cell>
          <cell r="J85" t="str">
            <v>铝塑板</v>
          </cell>
          <cell r="K85">
            <v>36</v>
          </cell>
          <cell r="L85" t="str">
            <v>片</v>
          </cell>
          <cell r="M85" t="str">
            <v>云南云河药业股份有限公司</v>
          </cell>
          <cell r="N85" t="str">
            <v>云南云河药业股份有限公司</v>
          </cell>
          <cell r="O85" t="str">
            <v>盒</v>
          </cell>
          <cell r="P85">
            <v>10.99</v>
          </cell>
          <cell r="Q85">
            <v>6</v>
          </cell>
          <cell r="R85">
            <v>2.03518518518519</v>
          </cell>
          <cell r="S85">
            <v>0.942727272727273</v>
          </cell>
          <cell r="T85">
            <v>2.15882710096789</v>
          </cell>
          <cell r="U85">
            <v>2.03518518518519</v>
          </cell>
          <cell r="V85">
            <v>0.999999999999998</v>
          </cell>
        </row>
        <row r="86">
          <cell r="B86" t="str">
            <v>ZA12HAD0225010105726</v>
          </cell>
          <cell r="C86" t="str">
            <v>灯盏花素 、灯盏细辛</v>
          </cell>
          <cell r="D86" t="str">
            <v>口服</v>
          </cell>
          <cell r="E86" t="str">
            <v>灯盏花素片</v>
          </cell>
          <cell r="F86" t="str">
            <v>片剂</v>
          </cell>
          <cell r="G86" t="str">
            <v>素片</v>
          </cell>
          <cell r="H86">
            <v>0.9</v>
          </cell>
          <cell r="I86" t="str">
            <v>每片含灯盏
花素20mg</v>
          </cell>
          <cell r="J86" t="str">
            <v>铝塑板</v>
          </cell>
          <cell r="K86">
            <v>24</v>
          </cell>
          <cell r="L86" t="str">
            <v>片</v>
          </cell>
          <cell r="M86" t="str">
            <v>云南云河药业股份有限公司</v>
          </cell>
          <cell r="N86" t="str">
            <v>云南云河药业股份有限公司</v>
          </cell>
          <cell r="O86" t="str">
            <v>盒</v>
          </cell>
          <cell r="P86">
            <v>7.44</v>
          </cell>
          <cell r="Q86">
            <v>6</v>
          </cell>
          <cell r="R86">
            <v>2.06666666666667</v>
          </cell>
          <cell r="S86">
            <v>0.942727272727273</v>
          </cell>
          <cell r="T86">
            <v>2.19222115075538</v>
          </cell>
          <cell r="U86">
            <v>2.03518518518519</v>
          </cell>
          <cell r="V86">
            <v>1.01546860782529</v>
          </cell>
          <cell r="W86">
            <v>1</v>
          </cell>
        </row>
        <row r="87">
          <cell r="B87" t="str">
            <v>ZA12HAD0408010205729</v>
          </cell>
          <cell r="C87" t="str">
            <v>灯盏花素 、灯盏细辛</v>
          </cell>
          <cell r="D87" t="str">
            <v>口服</v>
          </cell>
          <cell r="E87" t="str">
            <v>灯盏细辛颗粒</v>
          </cell>
          <cell r="F87" t="str">
            <v>颗粒剂</v>
          </cell>
          <cell r="G87" t="e">
            <v>#N/A</v>
          </cell>
          <cell r="H87">
            <v>1.375</v>
          </cell>
          <cell r="I87" t="str">
            <v>3g(含总黄
酮80mg,无
蔗糖)</v>
          </cell>
          <cell r="J87" t="str">
            <v>复膜袋</v>
          </cell>
          <cell r="K87">
            <v>12</v>
          </cell>
          <cell r="L87" t="str">
            <v>袋</v>
          </cell>
          <cell r="M87" t="str">
            <v>云南植物药业有限公司</v>
          </cell>
          <cell r="N87" t="str">
            <v>云南植物药业有限公司</v>
          </cell>
          <cell r="O87" t="str">
            <v>盒</v>
          </cell>
          <cell r="P87">
            <v>22.84</v>
          </cell>
          <cell r="Q87">
            <v>4.5</v>
          </cell>
          <cell r="R87">
            <v>6.22909090909091</v>
          </cell>
          <cell r="S87">
            <v>0.942727272727273</v>
          </cell>
          <cell r="T87">
            <v>6.60752169720347</v>
          </cell>
          <cell r="U87">
            <v>2.93111111111111</v>
          </cell>
          <cell r="V87">
            <v>2.12516369150183</v>
          </cell>
          <cell r="W87">
            <v>2</v>
          </cell>
        </row>
        <row r="88">
          <cell r="B88" t="str">
            <v>ZA12HAD0225010105613</v>
          </cell>
          <cell r="C88" t="str">
            <v>灯盏花素 、灯盏细辛</v>
          </cell>
          <cell r="D88" t="str">
            <v>口服</v>
          </cell>
          <cell r="E88" t="str">
            <v>灯盏花素片</v>
          </cell>
          <cell r="F88" t="str">
            <v>片剂</v>
          </cell>
          <cell r="G88" t="str">
            <v>素片</v>
          </cell>
          <cell r="H88">
            <v>0.9</v>
          </cell>
          <cell r="I88" t="str">
            <v>每片含灯盏
花素20mg</v>
          </cell>
          <cell r="J88" t="str">
            <v>塑料瓶</v>
          </cell>
          <cell r="K88">
            <v>60</v>
          </cell>
          <cell r="L88" t="str">
            <v>片</v>
          </cell>
          <cell r="M88" t="str">
            <v>云南植物药业有限公司</v>
          </cell>
          <cell r="N88" t="str">
            <v>云南植物药业有限公司</v>
          </cell>
          <cell r="O88" t="str">
            <v>瓶</v>
          </cell>
          <cell r="P88">
            <v>26.38</v>
          </cell>
          <cell r="Q88">
            <v>6</v>
          </cell>
          <cell r="R88">
            <v>2.93111111111111</v>
          </cell>
          <cell r="S88">
            <v>0.942727272727273</v>
          </cell>
          <cell r="T88">
            <v>3.10918247080253</v>
          </cell>
          <cell r="U88">
            <v>2.93111111111111</v>
          </cell>
          <cell r="V88">
            <v>1</v>
          </cell>
        </row>
        <row r="89">
          <cell r="B89" t="str">
            <v>ZA12HAD0225010105729</v>
          </cell>
          <cell r="C89" t="str">
            <v>灯盏花素 、灯盏细辛</v>
          </cell>
          <cell r="D89" t="str">
            <v>口服</v>
          </cell>
          <cell r="E89" t="str">
            <v>灯盏花素片</v>
          </cell>
          <cell r="F89" t="str">
            <v>片剂</v>
          </cell>
          <cell r="G89" t="str">
            <v>素片</v>
          </cell>
          <cell r="H89">
            <v>0.9</v>
          </cell>
          <cell r="I89" t="str">
            <v>每片含灯盏
花素20mg</v>
          </cell>
          <cell r="J89" t="str">
            <v>铝塑</v>
          </cell>
          <cell r="K89">
            <v>40</v>
          </cell>
          <cell r="L89" t="str">
            <v>片</v>
          </cell>
          <cell r="M89" t="str">
            <v>云南植物药业有限公司</v>
          </cell>
          <cell r="N89" t="str">
            <v>云南植物药业有限公司</v>
          </cell>
          <cell r="O89" t="str">
            <v>盒</v>
          </cell>
          <cell r="P89">
            <v>17.85</v>
          </cell>
          <cell r="Q89">
            <v>6</v>
          </cell>
          <cell r="R89">
            <v>2.975</v>
          </cell>
          <cell r="S89">
            <v>0.942727272727273</v>
          </cell>
          <cell r="T89">
            <v>3.15573770491803</v>
          </cell>
          <cell r="U89">
            <v>2.93111111111111</v>
          </cell>
          <cell r="V89">
            <v>1.01497346474602</v>
          </cell>
          <cell r="W89">
            <v>1</v>
          </cell>
        </row>
        <row r="90">
          <cell r="B90" t="str">
            <v>ZA12HAD0225010305729</v>
          </cell>
          <cell r="C90" t="str">
            <v>灯盏花素 、灯盏细辛</v>
          </cell>
          <cell r="D90" t="str">
            <v>口服</v>
          </cell>
          <cell r="E90" t="str">
            <v>灯盏花素片</v>
          </cell>
          <cell r="F90" t="str">
            <v>片剂</v>
          </cell>
          <cell r="G90" t="str">
            <v>素片</v>
          </cell>
          <cell r="H90">
            <v>0.9</v>
          </cell>
          <cell r="I90" t="str">
            <v>每片含灯盏
花素20mg</v>
          </cell>
          <cell r="J90" t="str">
            <v>铝塑</v>
          </cell>
          <cell r="K90">
            <v>24</v>
          </cell>
          <cell r="L90" t="str">
            <v>片</v>
          </cell>
          <cell r="M90" t="str">
            <v>云南植物药业有限公司</v>
          </cell>
          <cell r="N90" t="str">
            <v>云南植物药业有限公司</v>
          </cell>
          <cell r="O90" t="str">
            <v>盒</v>
          </cell>
          <cell r="P90">
            <v>10.91</v>
          </cell>
          <cell r="Q90">
            <v>6</v>
          </cell>
          <cell r="R90">
            <v>3.03055555555556</v>
          </cell>
          <cell r="S90">
            <v>0.942727272727273</v>
          </cell>
          <cell r="T90">
            <v>3.21466838101361</v>
          </cell>
          <cell r="U90">
            <v>2.93111111111111</v>
          </cell>
          <cell r="V90">
            <v>1.03392721758908</v>
          </cell>
          <cell r="W90">
            <v>1</v>
          </cell>
        </row>
        <row r="91">
          <cell r="B91" t="str">
            <v>ZA11AAD0355010201096</v>
          </cell>
          <cell r="C91" t="str">
            <v>独一味</v>
          </cell>
          <cell r="D91" t="str">
            <v>口服</v>
          </cell>
          <cell r="E91" t="str">
            <v>独一味颗粒</v>
          </cell>
          <cell r="F91" t="str">
            <v>颗粒剂</v>
          </cell>
          <cell r="G91">
            <v>0</v>
          </cell>
          <cell r="H91">
            <v>1.25</v>
          </cell>
          <cell r="I91" t="str">
            <v>每袋装2g</v>
          </cell>
          <cell r="J91" t="str">
            <v>药用复合膜袋</v>
          </cell>
          <cell r="K91">
            <v>21</v>
          </cell>
          <cell r="L91" t="str">
            <v>袋</v>
          </cell>
          <cell r="M91" t="str">
            <v>朝阳龙城制药有限公司</v>
          </cell>
          <cell r="N91" t="str">
            <v>朝阳龙城制药有限公司</v>
          </cell>
          <cell r="O91" t="str">
            <v>盒</v>
          </cell>
          <cell r="P91">
            <v>6.93</v>
          </cell>
          <cell r="Q91">
            <v>3</v>
          </cell>
          <cell r="R91">
            <v>0.792</v>
          </cell>
          <cell r="S91">
            <v>0.792</v>
          </cell>
          <cell r="T91">
            <v>1</v>
          </cell>
          <cell r="U91">
            <v>0.792</v>
          </cell>
          <cell r="V91">
            <v>1</v>
          </cell>
        </row>
        <row r="92">
          <cell r="B92" t="str">
            <v>ZA11AAD0355010105939</v>
          </cell>
          <cell r="C92" t="str">
            <v>独一味</v>
          </cell>
          <cell r="D92" t="str">
            <v>口服</v>
          </cell>
          <cell r="E92" t="str">
            <v>独一味颗粒</v>
          </cell>
          <cell r="F92" t="str">
            <v>颗粒剂</v>
          </cell>
          <cell r="G92">
            <v>0</v>
          </cell>
          <cell r="H92">
            <v>1.25</v>
          </cell>
          <cell r="I92" t="str">
            <v>每袋装
1.2g(相当于
饮片3g)</v>
          </cell>
          <cell r="J92" t="str">
            <v>药品包装用复
合膜</v>
          </cell>
          <cell r="K92">
            <v>12</v>
          </cell>
          <cell r="L92" t="str">
            <v>袋</v>
          </cell>
          <cell r="M92" t="str">
            <v>国药普兰特(青海)药业有限公司</v>
          </cell>
          <cell r="N92" t="str">
            <v>国药普兰特(青海)药业有限公司</v>
          </cell>
          <cell r="O92" t="str">
            <v>盒</v>
          </cell>
          <cell r="P92">
            <v>29.8</v>
          </cell>
          <cell r="Q92">
            <v>3</v>
          </cell>
          <cell r="R92">
            <v>5.96</v>
          </cell>
          <cell r="S92">
            <v>0.792</v>
          </cell>
          <cell r="T92">
            <v>7.52525252525253</v>
          </cell>
          <cell r="U92">
            <v>5.96</v>
          </cell>
          <cell r="V92">
            <v>1</v>
          </cell>
        </row>
        <row r="93">
          <cell r="B93" t="str">
            <v>ZA11AAD0358010505777</v>
          </cell>
          <cell r="C93" t="str">
            <v>独一味</v>
          </cell>
          <cell r="D93" t="str">
            <v>口服</v>
          </cell>
          <cell r="E93" t="str">
            <v>独一味软胶
         囊</v>
          </cell>
          <cell r="F93" t="str">
            <v>软胶囊
剂</v>
          </cell>
          <cell r="G93">
            <v>0</v>
          </cell>
          <cell r="H93">
            <v>1.4</v>
          </cell>
          <cell r="I93" t="str">
            <v>每粒装
     0.64g</v>
          </cell>
          <cell r="J93" t="str">
            <v>铝塑泡罩</v>
          </cell>
          <cell r="K93">
            <v>36</v>
          </cell>
          <cell r="L93" t="str">
            <v>粒</v>
          </cell>
          <cell r="M93" t="str">
            <v>海南海神同洲制药有限公司</v>
          </cell>
          <cell r="N93" t="str">
            <v>海南海神同洲制药有限公司</v>
          </cell>
          <cell r="O93" t="str">
            <v>盒</v>
          </cell>
          <cell r="P93">
            <v>9.59</v>
          </cell>
          <cell r="Q93">
            <v>9</v>
          </cell>
          <cell r="R93">
            <v>1.7125</v>
          </cell>
          <cell r="S93">
            <v>0.792</v>
          </cell>
          <cell r="T93">
            <v>2.16224747474747</v>
          </cell>
          <cell r="U93">
            <v>1.7125</v>
          </cell>
          <cell r="V93">
            <v>1</v>
          </cell>
        </row>
        <row r="94">
          <cell r="B94" t="str">
            <v>ZA11AAD0355010105830</v>
          </cell>
          <cell r="C94" t="str">
            <v>独一味</v>
          </cell>
          <cell r="D94" t="str">
            <v>口服</v>
          </cell>
          <cell r="E94" t="str">
            <v>独一味颗粒</v>
          </cell>
          <cell r="F94" t="str">
            <v>颗粒剂</v>
          </cell>
          <cell r="G94">
            <v>0</v>
          </cell>
          <cell r="H94">
            <v>1.25</v>
          </cell>
          <cell r="I94" t="str">
            <v>2g</v>
          </cell>
          <cell r="J94" t="str">
            <v>纸盒</v>
          </cell>
          <cell r="K94">
            <v>12</v>
          </cell>
          <cell r="L94" t="str">
            <v>袋</v>
          </cell>
          <cell r="M94" t="str">
            <v>海南新世通制药有限公司</v>
          </cell>
          <cell r="N94" t="str">
            <v>海南新世通制药有限公司</v>
          </cell>
          <cell r="O94" t="str">
            <v>盒</v>
          </cell>
          <cell r="P94">
            <v>15.12</v>
          </cell>
          <cell r="Q94">
            <v>3</v>
          </cell>
          <cell r="R94">
            <v>3.024</v>
          </cell>
          <cell r="S94">
            <v>0.792</v>
          </cell>
          <cell r="T94">
            <v>3.81818181818182</v>
          </cell>
          <cell r="U94">
            <v>3.024</v>
          </cell>
          <cell r="V94">
            <v>1</v>
          </cell>
        </row>
        <row r="95">
          <cell r="B95" t="str">
            <v>ZA11AAD0355010103075</v>
          </cell>
          <cell r="C95" t="str">
            <v>独一味</v>
          </cell>
          <cell r="D95" t="str">
            <v>口服</v>
          </cell>
          <cell r="E95" t="str">
            <v>独一味颗粒</v>
          </cell>
          <cell r="F95" t="str">
            <v>颗粒剂</v>
          </cell>
          <cell r="G95" t="str">
            <v>无糖型</v>
          </cell>
          <cell r="H95">
            <v>1.375</v>
          </cell>
          <cell r="I95" t="str">
            <v>2g</v>
          </cell>
          <cell r="J95" t="str">
            <v>药用镀铝复合
膜袋,纸盒</v>
          </cell>
          <cell r="K95">
            <v>10</v>
          </cell>
          <cell r="L95" t="str">
            <v>袋</v>
          </cell>
          <cell r="M95" t="str">
            <v>河南省洛正药业有限责任公司</v>
          </cell>
          <cell r="N95" t="str">
            <v>河南省洛正药业有限责任公司</v>
          </cell>
          <cell r="O95" t="str">
            <v>盒</v>
          </cell>
          <cell r="P95">
            <v>7.32</v>
          </cell>
          <cell r="Q95">
            <v>3</v>
          </cell>
          <cell r="R95">
            <v>1.59709090909091</v>
          </cell>
          <cell r="S95">
            <v>0.792</v>
          </cell>
          <cell r="T95">
            <v>2.01652892561983</v>
          </cell>
          <cell r="U95">
            <v>1.59709090909091</v>
          </cell>
          <cell r="V95">
            <v>0.999999999999999</v>
          </cell>
        </row>
        <row r="96">
          <cell r="B96" t="str">
            <v>ZV01AAD0352010203099</v>
          </cell>
          <cell r="C96" t="str">
            <v>独一味</v>
          </cell>
          <cell r="D96" t="str">
            <v>口服</v>
          </cell>
          <cell r="E96" t="str">
            <v>独一味分散
         片</v>
          </cell>
          <cell r="F96" t="str">
            <v>分散片</v>
          </cell>
          <cell r="G96">
            <v>0</v>
          </cell>
          <cell r="H96">
            <v>1.2</v>
          </cell>
          <cell r="I96" t="str">
            <v>每片重0.5g</v>
          </cell>
          <cell r="J96" t="str">
            <v>药品包装用PTP
铝箔 、药用
PVC硬片包装</v>
          </cell>
          <cell r="K96">
            <v>36</v>
          </cell>
          <cell r="L96" t="str">
            <v>片</v>
          </cell>
          <cell r="M96" t="str">
            <v>河南天方药业中药有限公司</v>
          </cell>
          <cell r="N96" t="str">
            <v>河南天方药业中药有限公司</v>
          </cell>
          <cell r="O96" t="str">
            <v>盒</v>
          </cell>
          <cell r="P96">
            <v>6.48</v>
          </cell>
          <cell r="Q96">
            <v>12</v>
          </cell>
          <cell r="R96">
            <v>1.8</v>
          </cell>
          <cell r="S96">
            <v>0.792</v>
          </cell>
          <cell r="T96">
            <v>2.27272727272727</v>
          </cell>
          <cell r="U96">
            <v>1.8</v>
          </cell>
          <cell r="V96">
            <v>1</v>
          </cell>
        </row>
        <row r="97">
          <cell r="B97" t="str">
            <v>ZA11AAD0358010205853</v>
          </cell>
          <cell r="C97" t="str">
            <v>独一味</v>
          </cell>
          <cell r="D97" t="str">
            <v>口服</v>
          </cell>
          <cell r="E97" t="str">
            <v>独一味软胶
         囊</v>
          </cell>
          <cell r="F97" t="str">
            <v>片</v>
          </cell>
          <cell r="G97" t="e">
            <v>#N/A</v>
          </cell>
          <cell r="H97">
            <v>1.4</v>
          </cell>
          <cell r="I97" t="str">
            <v>每粒装
     0.58g</v>
          </cell>
          <cell r="J97" t="str">
            <v>铝塑包装</v>
          </cell>
          <cell r="K97">
            <v>36</v>
          </cell>
          <cell r="L97" t="str">
            <v>粒</v>
          </cell>
          <cell r="M97" t="str">
            <v>康县独一味生物制药有限公司</v>
          </cell>
          <cell r="N97" t="str">
            <v>康县独一味生物制药有限公司</v>
          </cell>
          <cell r="O97" t="str">
            <v>盒</v>
          </cell>
          <cell r="P97">
            <v>14.37</v>
          </cell>
          <cell r="Q97">
            <v>9</v>
          </cell>
          <cell r="R97">
            <v>2.56607142857143</v>
          </cell>
          <cell r="S97">
            <v>0.792</v>
          </cell>
          <cell r="T97">
            <v>3.23998917748918</v>
          </cell>
          <cell r="U97">
            <v>2.56607142857143</v>
          </cell>
          <cell r="V97">
            <v>1</v>
          </cell>
        </row>
        <row r="98">
          <cell r="B98" t="str">
            <v>ZA11AAD0355020205853</v>
          </cell>
          <cell r="C98" t="str">
            <v>独一味</v>
          </cell>
          <cell r="D98" t="str">
            <v>口服</v>
          </cell>
          <cell r="E98" t="str">
            <v>独一味颗粒</v>
          </cell>
          <cell r="F98" t="str">
            <v>颗粒剂</v>
          </cell>
          <cell r="G98" t="e">
            <v>#N/A</v>
          </cell>
          <cell r="H98">
            <v>1.375</v>
          </cell>
          <cell r="I98" t="str">
            <v>每袋装
3g(无糖型)</v>
          </cell>
          <cell r="J98" t="str">
            <v>铝箔复合膜包
装</v>
          </cell>
          <cell r="K98">
            <v>20</v>
          </cell>
          <cell r="L98" t="str">
            <v>袋</v>
          </cell>
          <cell r="M98" t="str">
            <v>康县独一味生物制药有限公司</v>
          </cell>
          <cell r="N98" t="str">
            <v>康县独一味生物制药有限公司</v>
          </cell>
          <cell r="O98" t="str">
            <v>盒</v>
          </cell>
          <cell r="P98">
            <v>23.57</v>
          </cell>
          <cell r="Q98">
            <v>3</v>
          </cell>
          <cell r="R98">
            <v>2.57127272727273</v>
          </cell>
          <cell r="S98">
            <v>0.792</v>
          </cell>
          <cell r="T98">
            <v>3.2465564738292</v>
          </cell>
          <cell r="U98">
            <v>2.56607142857143</v>
          </cell>
          <cell r="V98">
            <v>1.0020269500854</v>
          </cell>
        </row>
        <row r="99">
          <cell r="B99" t="str">
            <v>ZA11AAD0357010405854</v>
          </cell>
          <cell r="C99" t="str">
            <v>独一味</v>
          </cell>
          <cell r="D99" t="str">
            <v>口服</v>
          </cell>
          <cell r="E99" t="str">
            <v>独一味片</v>
          </cell>
          <cell r="F99" t="str">
            <v>薄膜衣
片</v>
          </cell>
          <cell r="G99" t="e">
            <v>#N/A</v>
          </cell>
          <cell r="H99">
            <v>1.1</v>
          </cell>
          <cell r="I99" t="str">
            <v>每片重
     0.28g</v>
          </cell>
          <cell r="J99" t="str">
            <v>口服固体药用
高密度聚乙烯
瓶装</v>
          </cell>
          <cell r="K99">
            <v>60</v>
          </cell>
          <cell r="L99" t="str">
            <v>片</v>
          </cell>
          <cell r="M99" t="str">
            <v>康县独一味生物制药有限公司</v>
          </cell>
          <cell r="N99" t="str">
            <v>康县独一味生物制药有限公司</v>
          </cell>
          <cell r="O99" t="str">
            <v>瓶</v>
          </cell>
          <cell r="P99">
            <v>19.99</v>
          </cell>
          <cell r="Q99">
            <v>9</v>
          </cell>
          <cell r="R99">
            <v>2.72590909090909</v>
          </cell>
          <cell r="S99">
            <v>0.792</v>
          </cell>
          <cell r="T99">
            <v>3.4418044077135</v>
          </cell>
          <cell r="U99">
            <v>2.56607142857143</v>
          </cell>
          <cell r="V99">
            <v>1.0622888593661</v>
          </cell>
          <cell r="W99">
            <v>2</v>
          </cell>
        </row>
        <row r="100">
          <cell r="B100" t="str">
            <v>ZA11AAD0357010305854</v>
          </cell>
          <cell r="C100" t="str">
            <v>独一味</v>
          </cell>
          <cell r="D100" t="str">
            <v>口服</v>
          </cell>
          <cell r="E100" t="str">
            <v>独一味片</v>
          </cell>
          <cell r="F100" t="str">
            <v>薄膜衣
片</v>
          </cell>
          <cell r="G100" t="e">
            <v>#N/A</v>
          </cell>
          <cell r="H100">
            <v>1.1</v>
          </cell>
          <cell r="I100" t="str">
            <v>每片重
     0.28g</v>
          </cell>
          <cell r="J100" t="str">
            <v>铝塑板装</v>
          </cell>
          <cell r="K100">
            <v>48</v>
          </cell>
          <cell r="L100" t="str">
            <v>片</v>
          </cell>
          <cell r="M100" t="str">
            <v>康县独一味生物制药有限公司</v>
          </cell>
          <cell r="N100" t="str">
            <v>康县独一味生物制药有限公司</v>
          </cell>
          <cell r="O100" t="str">
            <v>盒</v>
          </cell>
          <cell r="P100">
            <v>16.12</v>
          </cell>
          <cell r="Q100">
            <v>9</v>
          </cell>
          <cell r="R100">
            <v>2.74772727272727</v>
          </cell>
          <cell r="S100">
            <v>0.792</v>
          </cell>
          <cell r="T100">
            <v>3.46935261707989</v>
          </cell>
          <cell r="U100">
            <v>2.56607142857143</v>
          </cell>
          <cell r="V100">
            <v>1.07079142152211</v>
          </cell>
          <cell r="W100">
            <v>2</v>
          </cell>
        </row>
        <row r="101">
          <cell r="B101" t="str">
            <v>ZA11AAD0357010205854</v>
          </cell>
          <cell r="C101" t="str">
            <v>独一味</v>
          </cell>
          <cell r="D101" t="str">
            <v>口服</v>
          </cell>
          <cell r="E101" t="str">
            <v>独一味片</v>
          </cell>
          <cell r="F101" t="str">
            <v>薄膜衣
片</v>
          </cell>
          <cell r="G101" t="e">
            <v>#N/A</v>
          </cell>
          <cell r="H101">
            <v>1.1</v>
          </cell>
          <cell r="I101" t="str">
            <v>每片重
     0.28g</v>
          </cell>
          <cell r="J101" t="str">
            <v>铝塑板装</v>
          </cell>
          <cell r="K101">
            <v>36</v>
          </cell>
          <cell r="L101" t="str">
            <v>片</v>
          </cell>
          <cell r="M101" t="str">
            <v>康县独一味生物制药有限公司</v>
          </cell>
          <cell r="N101" t="str">
            <v>康县独一味生物制药有限公司</v>
          </cell>
          <cell r="O101" t="str">
            <v>盒</v>
          </cell>
          <cell r="P101">
            <v>12.22</v>
          </cell>
          <cell r="Q101">
            <v>9</v>
          </cell>
          <cell r="R101">
            <v>2.77727272727273</v>
          </cell>
          <cell r="S101">
            <v>0.792</v>
          </cell>
          <cell r="T101">
            <v>3.50665748393021</v>
          </cell>
          <cell r="U101">
            <v>2.56607142857143</v>
          </cell>
          <cell r="V101">
            <v>1.08230530777504</v>
          </cell>
          <cell r="W101">
            <v>2</v>
          </cell>
        </row>
        <row r="102">
          <cell r="B102" t="str">
            <v>ZA11AAD0353010805853</v>
          </cell>
          <cell r="C102" t="str">
            <v>独一味</v>
          </cell>
          <cell r="D102" t="str">
            <v>口服</v>
          </cell>
          <cell r="E102" t="str">
            <v>独一味胶囊</v>
          </cell>
          <cell r="F102" t="str">
            <v>硬胶囊</v>
          </cell>
          <cell r="G102" t="e">
            <v>#N/A</v>
          </cell>
          <cell r="H102">
            <v>1</v>
          </cell>
          <cell r="I102" t="str">
            <v>每粒装0.3g</v>
          </cell>
          <cell r="J102" t="str">
            <v>口服固体药用
高密度聚乙烯
瓶装</v>
          </cell>
          <cell r="K102">
            <v>90</v>
          </cell>
          <cell r="L102" t="str">
            <v>粒</v>
          </cell>
          <cell r="M102" t="str">
            <v>康县独一味生物制药有限公司</v>
          </cell>
          <cell r="N102" t="str">
            <v>康县独一味生物制药有限公司</v>
          </cell>
          <cell r="O102" t="str">
            <v>瓶</v>
          </cell>
          <cell r="P102">
            <v>28.64</v>
          </cell>
          <cell r="Q102">
            <v>9</v>
          </cell>
          <cell r="R102">
            <v>2.864</v>
          </cell>
          <cell r="S102">
            <v>0.792</v>
          </cell>
          <cell r="T102">
            <v>3.61616161616162</v>
          </cell>
          <cell r="U102">
            <v>2.56607142857143</v>
          </cell>
          <cell r="V102">
            <v>1.11610299234516</v>
          </cell>
          <cell r="W102">
            <v>2</v>
          </cell>
        </row>
        <row r="103">
          <cell r="B103" t="str">
            <v>ZA11AAD0353010705853</v>
          </cell>
          <cell r="C103" t="str">
            <v>独一味</v>
          </cell>
          <cell r="D103" t="str">
            <v>口服</v>
          </cell>
          <cell r="E103" t="str">
            <v>独一味胶囊</v>
          </cell>
          <cell r="F103" t="str">
            <v>硬胶囊</v>
          </cell>
          <cell r="G103" t="e">
            <v>#N/A</v>
          </cell>
          <cell r="H103">
            <v>1</v>
          </cell>
          <cell r="I103" t="str">
            <v>每粒装0.3g</v>
          </cell>
          <cell r="J103" t="str">
            <v>口服固体药用
高密度聚乙烯
瓶装</v>
          </cell>
          <cell r="K103">
            <v>65</v>
          </cell>
          <cell r="L103" t="str">
            <v>粒</v>
          </cell>
          <cell r="M103" t="str">
            <v>康县独一味生物制药有限公司</v>
          </cell>
          <cell r="N103" t="str">
            <v>康县独一味生物制药有限公司</v>
          </cell>
          <cell r="O103" t="str">
            <v>瓶</v>
          </cell>
          <cell r="P103">
            <v>20.93</v>
          </cell>
          <cell r="Q103">
            <v>9</v>
          </cell>
          <cell r="R103">
            <v>2.898</v>
          </cell>
          <cell r="S103">
            <v>0.792</v>
          </cell>
          <cell r="T103">
            <v>3.65909090909091</v>
          </cell>
          <cell r="U103">
            <v>2.56607142857143</v>
          </cell>
          <cell r="V103">
            <v>1.12935281837161</v>
          </cell>
          <cell r="W103">
            <v>2</v>
          </cell>
        </row>
        <row r="104">
          <cell r="B104" t="str">
            <v>ZA11AAD0353010605853</v>
          </cell>
          <cell r="C104" t="str">
            <v>独一味</v>
          </cell>
          <cell r="D104" t="str">
            <v>口服</v>
          </cell>
          <cell r="E104" t="str">
            <v>独一味胶囊</v>
          </cell>
          <cell r="F104" t="str">
            <v>硬胶囊</v>
          </cell>
          <cell r="G104">
            <v>0</v>
          </cell>
          <cell r="H104">
            <v>1</v>
          </cell>
          <cell r="I104" t="str">
            <v>每粒装0.3g</v>
          </cell>
          <cell r="J104" t="str">
            <v>口服固体药用
高密度聚乙烯
        瓶装</v>
          </cell>
          <cell r="K104">
            <v>60</v>
          </cell>
          <cell r="L104" t="str">
            <v>粒</v>
          </cell>
          <cell r="M104" t="str">
            <v>康县独一味生物制药有限公司</v>
          </cell>
          <cell r="N104" t="str">
            <v>康县独一味生物制药有限公司</v>
          </cell>
          <cell r="O104" t="str">
            <v>瓶</v>
          </cell>
          <cell r="P104">
            <v>19.38</v>
          </cell>
          <cell r="Q104">
            <v>9</v>
          </cell>
          <cell r="R104">
            <v>2.907</v>
          </cell>
          <cell r="S104">
            <v>0.792</v>
          </cell>
          <cell r="T104">
            <v>3.67045454545455</v>
          </cell>
          <cell r="U104">
            <v>2.56607142857143</v>
          </cell>
          <cell r="V104">
            <v>1.13286012526096</v>
          </cell>
          <cell r="W104">
            <v>2</v>
          </cell>
        </row>
        <row r="105">
          <cell r="B105" t="str">
            <v>ZA11AAD0353010505853</v>
          </cell>
          <cell r="C105" t="str">
            <v>独一味</v>
          </cell>
          <cell r="D105" t="str">
            <v>口服</v>
          </cell>
          <cell r="E105" t="str">
            <v>独一味胶囊</v>
          </cell>
          <cell r="F105" t="str">
            <v>硬胶囊</v>
          </cell>
          <cell r="G105" t="e">
            <v>#N/A</v>
          </cell>
          <cell r="H105">
            <v>1</v>
          </cell>
          <cell r="I105" t="str">
            <v>每粒装0.3g</v>
          </cell>
          <cell r="J105" t="str">
            <v>口服固体药用
高密度聚乙烯
瓶装</v>
          </cell>
          <cell r="K105">
            <v>50</v>
          </cell>
          <cell r="L105" t="str">
            <v>粒</v>
          </cell>
          <cell r="M105" t="str">
            <v>康县独一味生物制药有限公司</v>
          </cell>
          <cell r="N105" t="str">
            <v>康县独一味生物制药有限公司</v>
          </cell>
          <cell r="O105" t="str">
            <v>瓶</v>
          </cell>
          <cell r="P105">
            <v>16.25</v>
          </cell>
          <cell r="Q105">
            <v>9</v>
          </cell>
          <cell r="R105">
            <v>2.925</v>
          </cell>
          <cell r="S105">
            <v>0.792</v>
          </cell>
          <cell r="T105">
            <v>3.69318181818182</v>
          </cell>
          <cell r="U105">
            <v>2.56607142857143</v>
          </cell>
          <cell r="V105">
            <v>1.13987473903967</v>
          </cell>
          <cell r="W105">
            <v>2</v>
          </cell>
        </row>
        <row r="106">
          <cell r="B106" t="str">
            <v>ZA11AAD0353010405853</v>
          </cell>
          <cell r="C106" t="str">
            <v>独一味</v>
          </cell>
          <cell r="D106" t="str">
            <v>口服</v>
          </cell>
          <cell r="E106" t="str">
            <v>独一味胶囊</v>
          </cell>
          <cell r="F106" t="str">
            <v>硬胶囊</v>
          </cell>
          <cell r="G106" t="e">
            <v>#N/A</v>
          </cell>
          <cell r="H106">
            <v>1</v>
          </cell>
          <cell r="I106" t="str">
            <v>每粒装0.3g</v>
          </cell>
          <cell r="J106" t="str">
            <v>口服固体药用
高密度聚乙烯
        瓶装</v>
          </cell>
          <cell r="K106">
            <v>45</v>
          </cell>
          <cell r="L106" t="str">
            <v>粒</v>
          </cell>
          <cell r="M106" t="str">
            <v>康县独一味生物制药有限公司</v>
          </cell>
          <cell r="N106" t="str">
            <v>康县独一味生物制药有限公司</v>
          </cell>
          <cell r="O106" t="str">
            <v>瓶</v>
          </cell>
          <cell r="P106">
            <v>14.68</v>
          </cell>
          <cell r="Q106">
            <v>9</v>
          </cell>
          <cell r="R106">
            <v>2.936</v>
          </cell>
          <cell r="S106">
            <v>0.792</v>
          </cell>
          <cell r="T106">
            <v>3.70707070707071</v>
          </cell>
          <cell r="U106">
            <v>2.56607142857143</v>
          </cell>
          <cell r="V106">
            <v>1.14416144745999</v>
          </cell>
          <cell r="W106">
            <v>2</v>
          </cell>
        </row>
        <row r="107">
          <cell r="B107" t="str">
            <v>ZA11AAD0353010305853</v>
          </cell>
          <cell r="C107" t="str">
            <v>独一味</v>
          </cell>
          <cell r="D107" t="str">
            <v>口服</v>
          </cell>
          <cell r="E107" t="str">
            <v>独一味胶囊</v>
          </cell>
          <cell r="F107" t="str">
            <v>硬胶囊</v>
          </cell>
          <cell r="G107" t="e">
            <v>#N/A</v>
          </cell>
          <cell r="H107">
            <v>1</v>
          </cell>
          <cell r="I107" t="str">
            <v>每粒装0.3g</v>
          </cell>
          <cell r="J107" t="str">
            <v>铝塑板装</v>
          </cell>
          <cell r="K107">
            <v>36</v>
          </cell>
          <cell r="L107" t="str">
            <v>粒</v>
          </cell>
          <cell r="M107" t="str">
            <v>康县独一味生物制药有限公司</v>
          </cell>
          <cell r="N107" t="str">
            <v>康县独一味生物制药有限公司</v>
          </cell>
          <cell r="O107" t="str">
            <v>盒</v>
          </cell>
          <cell r="P107">
            <v>11.84</v>
          </cell>
          <cell r="Q107">
            <v>9</v>
          </cell>
          <cell r="R107">
            <v>2.96</v>
          </cell>
          <cell r="S107">
            <v>0.792</v>
          </cell>
          <cell r="T107">
            <v>3.73737373737374</v>
          </cell>
          <cell r="U107">
            <v>2.56607142857143</v>
          </cell>
          <cell r="V107">
            <v>1.15351426583159</v>
          </cell>
          <cell r="W107">
            <v>2</v>
          </cell>
        </row>
        <row r="108">
          <cell r="B108" t="str">
            <v>ZA11AAD0357010205853</v>
          </cell>
          <cell r="C108" t="str">
            <v>独一味</v>
          </cell>
          <cell r="D108" t="str">
            <v>口服</v>
          </cell>
          <cell r="E108" t="str">
            <v>独一味片</v>
          </cell>
          <cell r="F108" t="str">
            <v>糖衣片</v>
          </cell>
          <cell r="G108" t="e">
            <v>#N/A</v>
          </cell>
          <cell r="H108">
            <v>1</v>
          </cell>
          <cell r="I108" t="str">
            <v>片心重
     0.26g</v>
          </cell>
          <cell r="J108" t="str">
            <v>口服固体药用
高密度聚乙烯
瓶装</v>
          </cell>
          <cell r="K108">
            <v>50</v>
          </cell>
          <cell r="L108" t="str">
            <v>片</v>
          </cell>
          <cell r="M108" t="str">
            <v>康县独一味生物制药有限公司</v>
          </cell>
          <cell r="N108" t="str">
            <v>康县独一味生物制药有限公司</v>
          </cell>
          <cell r="O108" t="str">
            <v>瓶</v>
          </cell>
          <cell r="P108">
            <v>16.76</v>
          </cell>
          <cell r="Q108">
            <v>9</v>
          </cell>
          <cell r="R108">
            <v>3.0168</v>
          </cell>
          <cell r="S108">
            <v>0.792</v>
          </cell>
          <cell r="T108">
            <v>3.80909090909091</v>
          </cell>
          <cell r="U108">
            <v>2.56607142857143</v>
          </cell>
          <cell r="V108">
            <v>1.17564926931106</v>
          </cell>
          <cell r="W108">
            <v>2</v>
          </cell>
        </row>
        <row r="109">
          <cell r="B109" t="str">
            <v>ZA11AAD0357020205853</v>
          </cell>
          <cell r="C109" t="str">
            <v>独一味</v>
          </cell>
          <cell r="D109" t="str">
            <v>口服</v>
          </cell>
          <cell r="E109" t="str">
            <v>独一味片</v>
          </cell>
          <cell r="F109" t="str">
            <v>糖衣片</v>
          </cell>
          <cell r="G109" t="e">
            <v>#N/A</v>
          </cell>
          <cell r="H109">
            <v>1</v>
          </cell>
          <cell r="I109" t="str">
            <v>片心重
     0.26g</v>
          </cell>
          <cell r="J109" t="str">
            <v>铝塑板装</v>
          </cell>
          <cell r="K109">
            <v>36</v>
          </cell>
          <cell r="L109" t="str">
            <v>片</v>
          </cell>
          <cell r="M109" t="str">
            <v>康县独一味生物制药有限公司</v>
          </cell>
          <cell r="N109" t="str">
            <v>康县独一味生物制药有限公司</v>
          </cell>
          <cell r="O109" t="str">
            <v>盒</v>
          </cell>
          <cell r="P109">
            <v>12.21</v>
          </cell>
          <cell r="Q109">
            <v>9</v>
          </cell>
          <cell r="R109">
            <v>3.0525</v>
          </cell>
          <cell r="S109">
            <v>0.792</v>
          </cell>
          <cell r="T109">
            <v>3.85416666666667</v>
          </cell>
          <cell r="U109">
            <v>2.56607142857143</v>
          </cell>
          <cell r="V109">
            <v>1.18956158663883</v>
          </cell>
          <cell r="W109">
            <v>2</v>
          </cell>
        </row>
        <row r="110">
          <cell r="B110" t="str">
            <v>ZV01AAD0351010205894</v>
          </cell>
          <cell r="C110" t="str">
            <v>独一味</v>
          </cell>
          <cell r="D110" t="str">
            <v>口服</v>
          </cell>
          <cell r="E110" t="str">
            <v>独一味滴丸</v>
          </cell>
          <cell r="F110" t="str">
            <v>滴丸剂</v>
          </cell>
          <cell r="G110">
            <v>0</v>
          </cell>
          <cell r="H110">
            <v>1.4</v>
          </cell>
          <cell r="I110" t="str">
            <v>45mg</v>
          </cell>
          <cell r="J110" t="str">
            <v>铝塑复合袋内
包装</v>
          </cell>
          <cell r="K110">
            <v>504</v>
          </cell>
          <cell r="L110" t="str">
            <v>丸</v>
          </cell>
          <cell r="M110" t="str">
            <v>兰州和盛堂制药股份有限公司</v>
          </cell>
          <cell r="N110" t="str">
            <v>兰州和盛堂制药股份有限公司</v>
          </cell>
          <cell r="O110" t="str">
            <v>盒</v>
          </cell>
          <cell r="P110">
            <v>14.9</v>
          </cell>
          <cell r="Q110">
            <v>126</v>
          </cell>
          <cell r="R110">
            <v>2.66071428571429</v>
          </cell>
          <cell r="S110">
            <v>0.792</v>
          </cell>
          <cell r="T110">
            <v>3.35948773448773</v>
          </cell>
          <cell r="U110">
            <v>2.66071428571429</v>
          </cell>
          <cell r="V110">
            <v>0.999999999999998</v>
          </cell>
        </row>
        <row r="111">
          <cell r="B111" t="str">
            <v>ZV01AAD0352010304046</v>
          </cell>
          <cell r="C111" t="str">
            <v>独一味</v>
          </cell>
          <cell r="D111" t="str">
            <v>口服</v>
          </cell>
          <cell r="E111" t="str">
            <v>独一味分散
         片</v>
          </cell>
          <cell r="F111" t="str">
            <v>分散片</v>
          </cell>
          <cell r="G111">
            <v>0</v>
          </cell>
          <cell r="H111">
            <v>1.2</v>
          </cell>
          <cell r="I111" t="str">
            <v>每片重0.6g</v>
          </cell>
          <cell r="J111" t="str">
            <v>铝塑泡罩包装
、铝塑复合膜
密封</v>
          </cell>
          <cell r="K111">
            <v>36</v>
          </cell>
          <cell r="L111" t="str">
            <v>片</v>
          </cell>
          <cell r="M111" t="str">
            <v>青岛金峰制药有限公司</v>
          </cell>
          <cell r="N111" t="str">
            <v>青岛金峰制药有限公司</v>
          </cell>
          <cell r="O111" t="str">
            <v>盒</v>
          </cell>
          <cell r="P111">
            <v>14.7</v>
          </cell>
          <cell r="Q111">
            <v>9</v>
          </cell>
          <cell r="R111">
            <v>3.0625</v>
          </cell>
          <cell r="S111">
            <v>0.792</v>
          </cell>
          <cell r="T111">
            <v>3.86679292929293</v>
          </cell>
          <cell r="U111">
            <v>3.0625</v>
          </cell>
          <cell r="V111">
            <v>1</v>
          </cell>
        </row>
        <row r="112">
          <cell r="B112" t="str">
            <v>ZA11AAD0358010102893</v>
          </cell>
          <cell r="C112" t="str">
            <v>独一味</v>
          </cell>
          <cell r="D112" t="str">
            <v>口服</v>
          </cell>
          <cell r="E112" t="str">
            <v>独一味软胶
         囊</v>
          </cell>
          <cell r="F112" t="str">
            <v>软胶囊
剂</v>
          </cell>
          <cell r="G112">
            <v>0</v>
          </cell>
          <cell r="H112">
            <v>1.4</v>
          </cell>
          <cell r="I112" t="str">
            <v>每粒装0.6g</v>
          </cell>
          <cell r="J112" t="str">
            <v>铝箔PVC泡罩</v>
          </cell>
          <cell r="K112">
            <v>24</v>
          </cell>
          <cell r="L112" t="str">
            <v>粒</v>
          </cell>
          <cell r="M112" t="str">
            <v>山西黄河中药有限公司</v>
          </cell>
          <cell r="N112" t="str">
            <v>山西黄河中药有限公司</v>
          </cell>
          <cell r="O112" t="str">
            <v>盒</v>
          </cell>
          <cell r="P112">
            <v>10.72</v>
          </cell>
          <cell r="Q112">
            <v>9</v>
          </cell>
          <cell r="R112">
            <v>2.87142857142857</v>
          </cell>
          <cell r="S112">
            <v>0.792</v>
          </cell>
          <cell r="T112">
            <v>3.62554112554113</v>
          </cell>
          <cell r="U112">
            <v>2.87142857142857</v>
          </cell>
          <cell r="V112">
            <v>1</v>
          </cell>
        </row>
        <row r="113">
          <cell r="B113" t="str">
            <v>ZA11AAD0355020102946</v>
          </cell>
          <cell r="C113" t="str">
            <v>独一味</v>
          </cell>
          <cell r="D113" t="str">
            <v>口服</v>
          </cell>
          <cell r="E113" t="str">
            <v>独一味颗粒</v>
          </cell>
          <cell r="F113" t="str">
            <v>颗粒剂</v>
          </cell>
          <cell r="G113">
            <v>0</v>
          </cell>
          <cell r="H113">
            <v>1.25</v>
          </cell>
          <cell r="I113" t="str">
            <v>每袋装1g</v>
          </cell>
          <cell r="J113" t="str">
            <v>铝箔复合膜</v>
          </cell>
          <cell r="K113">
            <v>12</v>
          </cell>
          <cell r="L113" t="str">
            <v>袋</v>
          </cell>
          <cell r="M113" t="str">
            <v>山西振东泰盛制药有限公司</v>
          </cell>
          <cell r="N113" t="str">
            <v>山西振东泰盛制药有限公司</v>
          </cell>
          <cell r="O113" t="str">
            <v>盒</v>
          </cell>
          <cell r="P113">
            <v>24.5</v>
          </cell>
          <cell r="Q113">
            <v>3</v>
          </cell>
          <cell r="R113">
            <v>4.9</v>
          </cell>
          <cell r="S113">
            <v>0.792</v>
          </cell>
          <cell r="T113">
            <v>6.18686868686869</v>
          </cell>
          <cell r="U113">
            <v>4.9</v>
          </cell>
          <cell r="V113">
            <v>1</v>
          </cell>
        </row>
        <row r="114">
          <cell r="B114" t="str">
            <v>ZA11AAD0359010202155</v>
          </cell>
          <cell r="C114" t="str">
            <v>独一味</v>
          </cell>
          <cell r="D114" t="str">
            <v>口服</v>
          </cell>
          <cell r="E114" t="str">
            <v>独一味丸</v>
          </cell>
          <cell r="F114" t="str">
            <v>浓缩丸</v>
          </cell>
          <cell r="G114">
            <v>0</v>
          </cell>
          <cell r="H114">
            <v>1.4</v>
          </cell>
          <cell r="I114" t="str">
            <v>每袋装2.5g</v>
          </cell>
          <cell r="J114" t="str">
            <v>复合膜袋包装</v>
          </cell>
          <cell r="K114">
            <v>9</v>
          </cell>
          <cell r="L114" t="str">
            <v>袋</v>
          </cell>
          <cell r="M114" t="str">
            <v>四川禾正制药有限责任公司</v>
          </cell>
          <cell r="N114" t="str">
            <v>四川禾正制药有限责任公司</v>
          </cell>
          <cell r="O114" t="str">
            <v>盒</v>
          </cell>
          <cell r="P114">
            <v>8.55</v>
          </cell>
          <cell r="Q114">
            <v>3</v>
          </cell>
          <cell r="R114">
            <v>2.03571428571429</v>
          </cell>
          <cell r="S114">
            <v>0.792</v>
          </cell>
          <cell r="T114">
            <v>2.57034632034632</v>
          </cell>
          <cell r="U114">
            <v>2.03571428571429</v>
          </cell>
          <cell r="V114">
            <v>0.999999999999998</v>
          </cell>
        </row>
        <row r="115">
          <cell r="B115" t="str">
            <v>ZA11AAD0359010302155</v>
          </cell>
          <cell r="C115" t="str">
            <v>独一味</v>
          </cell>
          <cell r="D115" t="str">
            <v>口服</v>
          </cell>
          <cell r="E115" t="str">
            <v>独一味丸</v>
          </cell>
          <cell r="F115" t="str">
            <v>浓缩丸</v>
          </cell>
          <cell r="G115" t="e">
            <v>#N/A</v>
          </cell>
          <cell r="H115">
            <v>1.4</v>
          </cell>
          <cell r="I115" t="str">
            <v>每袋装2.5g</v>
          </cell>
          <cell r="J115" t="str">
            <v>复合膜袋包装</v>
          </cell>
          <cell r="K115">
            <v>12</v>
          </cell>
          <cell r="L115" t="str">
            <v>袋</v>
          </cell>
          <cell r="M115" t="str">
            <v>四川禾正制药有限责任公司</v>
          </cell>
          <cell r="N115" t="str">
            <v>四川禾正制药有限责任公司</v>
          </cell>
          <cell r="O115" t="str">
            <v>盒</v>
          </cell>
          <cell r="P115">
            <v>11.4</v>
          </cell>
          <cell r="Q115">
            <v>3</v>
          </cell>
          <cell r="R115">
            <v>2.03571428571429</v>
          </cell>
          <cell r="S115">
            <v>0.792</v>
          </cell>
          <cell r="T115">
            <v>2.57034632034632</v>
          </cell>
          <cell r="U115">
            <v>2.03571428571429</v>
          </cell>
          <cell r="V115">
            <v>0.999999999999998</v>
          </cell>
        </row>
        <row r="116">
          <cell r="B116" t="str">
            <v>ZA11AAD0355010102232</v>
          </cell>
          <cell r="C116" t="str">
            <v>独一味</v>
          </cell>
          <cell r="D116" t="str">
            <v>口服</v>
          </cell>
          <cell r="E116" t="str">
            <v>独一味颗粒</v>
          </cell>
          <cell r="F116" t="str">
            <v>颗粒剂
(无糖型)</v>
          </cell>
          <cell r="G116">
            <v>0</v>
          </cell>
          <cell r="H116">
            <v>1.375</v>
          </cell>
          <cell r="I116" t="str">
            <v>每袋装
5g(无蔗糖)</v>
          </cell>
          <cell r="J116" t="str">
            <v>药用复合膜包
装</v>
          </cell>
          <cell r="K116">
            <v>12</v>
          </cell>
          <cell r="L116" t="str">
            <v>袋</v>
          </cell>
          <cell r="M116" t="str">
            <v>四川省三星堆制药有限公司</v>
          </cell>
          <cell r="N116" t="str">
            <v>四川省三星堆制药有限公司</v>
          </cell>
          <cell r="O116" t="str">
            <v>盒</v>
          </cell>
          <cell r="P116">
            <v>6.49</v>
          </cell>
          <cell r="Q116">
            <v>3</v>
          </cell>
          <cell r="R116">
            <v>1.18</v>
          </cell>
          <cell r="S116">
            <v>0.792</v>
          </cell>
          <cell r="T116">
            <v>1.48989898989899</v>
          </cell>
          <cell r="U116">
            <v>1.18</v>
          </cell>
          <cell r="V116">
            <v>1</v>
          </cell>
        </row>
        <row r="117">
          <cell r="B117" t="str">
            <v>ZA11AAD0355010104574</v>
          </cell>
          <cell r="C117" t="str">
            <v>独一味</v>
          </cell>
          <cell r="D117" t="str">
            <v>口服</v>
          </cell>
          <cell r="E117" t="str">
            <v>独一味颗粒</v>
          </cell>
          <cell r="F117" t="str">
            <v>颗粒剂</v>
          </cell>
          <cell r="G117">
            <v>0</v>
          </cell>
          <cell r="H117">
            <v>1.25</v>
          </cell>
          <cell r="I117" t="str">
            <v>每袋装
3g(每1g相
当于饮片
      1.0g)</v>
          </cell>
          <cell r="J117" t="str">
            <v>药用铝塑复合
膜袋装</v>
          </cell>
          <cell r="K117">
            <v>12</v>
          </cell>
          <cell r="L117" t="str">
            <v>袋</v>
          </cell>
          <cell r="M117" t="str">
            <v>浙江景岳堂药业有限公司</v>
          </cell>
          <cell r="N117" t="str">
            <v>浙江景岳堂药业有限公司</v>
          </cell>
          <cell r="O117" t="str">
            <v>盒</v>
          </cell>
          <cell r="P117">
            <v>5.52</v>
          </cell>
          <cell r="Q117">
            <v>3</v>
          </cell>
          <cell r="R117">
            <v>1.104</v>
          </cell>
          <cell r="S117">
            <v>0.792</v>
          </cell>
          <cell r="T117">
            <v>1.39393939393939</v>
          </cell>
          <cell r="U117">
            <v>1.104</v>
          </cell>
          <cell r="V117">
            <v>1</v>
          </cell>
        </row>
        <row r="118">
          <cell r="B118" t="str">
            <v>ZA11AAD0359010201048</v>
          </cell>
          <cell r="C118" t="str">
            <v>独一味</v>
          </cell>
          <cell r="D118" t="str">
            <v>口服</v>
          </cell>
          <cell r="E118" t="str">
            <v>独一味丸</v>
          </cell>
          <cell r="F118" t="str">
            <v>丸剂(浓
缩丸)</v>
          </cell>
          <cell r="G118">
            <v>0</v>
          </cell>
          <cell r="H118">
            <v>1.4</v>
          </cell>
          <cell r="I118" t="str">
            <v>每6丸重
0.92g(相当
于3g原生
药)(每瓶装
     8.28g)</v>
          </cell>
          <cell r="J118" t="str">
            <v>口服固体药用
高密度聚乙烯
瓶</v>
          </cell>
          <cell r="K118">
            <v>54</v>
          </cell>
          <cell r="L118" t="str">
            <v>丸</v>
          </cell>
          <cell r="M118" t="str">
            <v>重庆心康制药有限公司</v>
          </cell>
          <cell r="N118" t="str">
            <v>重庆心康制药有限公司</v>
          </cell>
          <cell r="O118" t="str">
            <v>瓶</v>
          </cell>
          <cell r="P118">
            <v>10.8</v>
          </cell>
          <cell r="Q118">
            <v>18</v>
          </cell>
          <cell r="R118">
            <v>2.57142857142857</v>
          </cell>
          <cell r="S118">
            <v>0.792</v>
          </cell>
          <cell r="T118">
            <v>3.24675324675325</v>
          </cell>
          <cell r="U118">
            <v>2.57142857142857</v>
          </cell>
          <cell r="V118">
            <v>1</v>
          </cell>
        </row>
        <row r="119">
          <cell r="B119" t="str">
            <v>ZA11AAD0359010401048</v>
          </cell>
          <cell r="C119" t="str">
            <v>独一味</v>
          </cell>
          <cell r="D119" t="str">
            <v>口服</v>
          </cell>
          <cell r="E119" t="str">
            <v>独一味丸</v>
          </cell>
          <cell r="F119" t="str">
            <v>丸剂(浓
缩丸)</v>
          </cell>
          <cell r="G119" t="e">
            <v>#N/A</v>
          </cell>
          <cell r="H119">
            <v>1.4</v>
          </cell>
          <cell r="I119" t="str">
            <v>每6丸重
0.92g(相当
于3g原生
药)(每瓶装
     5.52g)</v>
          </cell>
          <cell r="J119" t="str">
            <v>口服固体药用
高密度聚乙烯
瓶</v>
          </cell>
          <cell r="K119">
            <v>36</v>
          </cell>
          <cell r="L119" t="str">
            <v>丸</v>
          </cell>
          <cell r="M119" t="str">
            <v>重庆心康制药有限公司</v>
          </cell>
          <cell r="N119" t="str">
            <v>重庆心康制药有限公司</v>
          </cell>
          <cell r="O119" t="str">
            <v>瓶</v>
          </cell>
          <cell r="P119">
            <v>7.2</v>
          </cell>
          <cell r="Q119">
            <v>18</v>
          </cell>
          <cell r="R119">
            <v>2.57142857142857</v>
          </cell>
          <cell r="S119">
            <v>0.792</v>
          </cell>
          <cell r="T119">
            <v>3.24675324675325</v>
          </cell>
          <cell r="U119">
            <v>2.57142857142857</v>
          </cell>
          <cell r="V119">
            <v>1</v>
          </cell>
        </row>
        <row r="120">
          <cell r="B120" t="str">
            <v>ZA12GAH0121020201833</v>
          </cell>
          <cell r="C120" t="str">
            <v>红花 、红花黄
色素</v>
          </cell>
          <cell r="D120" t="str">
            <v>注射</v>
          </cell>
          <cell r="E120" t="str">
            <v>红花注射液</v>
          </cell>
          <cell r="F120" t="str">
            <v>注射液</v>
          </cell>
          <cell r="G120" t="e">
            <v>#N/A</v>
          </cell>
          <cell r="H120">
            <v>1</v>
          </cell>
          <cell r="I120" t="str">
            <v>每支装20ml</v>
          </cell>
          <cell r="J120" t="str">
            <v>玻璃安瓿</v>
          </cell>
          <cell r="K120">
            <v>1</v>
          </cell>
          <cell r="L120" t="str">
            <v>支</v>
          </cell>
          <cell r="M120" t="str">
            <v>湖北民康制药有限公司</v>
          </cell>
          <cell r="N120" t="str">
            <v>湖北民康制药有限公司</v>
          </cell>
          <cell r="O120" t="str">
            <v>支</v>
          </cell>
          <cell r="P120">
            <v>25.72</v>
          </cell>
          <cell r="Q120">
            <v>0.75</v>
          </cell>
          <cell r="R120">
            <v>19.29</v>
          </cell>
          <cell r="S120">
            <v>5.31</v>
          </cell>
          <cell r="T120">
            <v>3.63276836158192</v>
          </cell>
          <cell r="U120">
            <v>19.29</v>
          </cell>
          <cell r="V120">
            <v>1</v>
          </cell>
        </row>
        <row r="121">
          <cell r="B121" t="str">
            <v>ZA12GAH0121010201833</v>
          </cell>
          <cell r="C121" t="str">
            <v>红花 、红花黄
色素</v>
          </cell>
          <cell r="D121" t="str">
            <v>注射</v>
          </cell>
          <cell r="E121" t="str">
            <v>红花注射液</v>
          </cell>
          <cell r="F121" t="str">
            <v>注射液</v>
          </cell>
          <cell r="G121">
            <v>0</v>
          </cell>
          <cell r="H121">
            <v>1</v>
          </cell>
          <cell r="I121" t="str">
            <v>5ml</v>
          </cell>
          <cell r="J121" t="str">
            <v>玻璃安瓿</v>
          </cell>
          <cell r="K121">
            <v>1</v>
          </cell>
          <cell r="L121" t="str">
            <v>支</v>
          </cell>
          <cell r="M121" t="str">
            <v>湖北民康制药有限公司</v>
          </cell>
          <cell r="N121" t="str">
            <v>湖北民康制药有限公司</v>
          </cell>
          <cell r="O121" t="str">
            <v>支</v>
          </cell>
          <cell r="P121">
            <v>8.15</v>
          </cell>
          <cell r="Q121">
            <v>3</v>
          </cell>
          <cell r="R121">
            <v>24.45</v>
          </cell>
          <cell r="S121">
            <v>5.31</v>
          </cell>
          <cell r="T121">
            <v>4.6045197740113</v>
          </cell>
          <cell r="U121">
            <v>19.29</v>
          </cell>
          <cell r="V121">
            <v>1.26749611197512</v>
          </cell>
          <cell r="W121">
            <v>2</v>
          </cell>
        </row>
        <row r="122">
          <cell r="B122" t="str">
            <v>ZA12GAH0121020102887</v>
          </cell>
          <cell r="C122" t="str">
            <v>红花 、红花黄
色素</v>
          </cell>
          <cell r="D122" t="str">
            <v>注射</v>
          </cell>
          <cell r="E122" t="str">
            <v>红花注射液</v>
          </cell>
          <cell r="F122" t="str">
            <v>注射液</v>
          </cell>
          <cell r="G122" t="e">
            <v>#N/A</v>
          </cell>
          <cell r="H122">
            <v>1</v>
          </cell>
          <cell r="I122" t="str">
            <v>每支装20ml</v>
          </cell>
          <cell r="J122" t="str">
            <v>玻璃安瓿</v>
          </cell>
          <cell r="K122">
            <v>1</v>
          </cell>
          <cell r="L122" t="str">
            <v>支</v>
          </cell>
          <cell r="M122" t="str">
            <v>山西华卫药业有限公司</v>
          </cell>
          <cell r="N122" t="str">
            <v>山西诺成制药有限公司</v>
          </cell>
          <cell r="O122" t="str">
            <v>支</v>
          </cell>
          <cell r="P122">
            <v>41.84</v>
          </cell>
          <cell r="Q122">
            <v>0.75</v>
          </cell>
          <cell r="R122">
            <v>31.38</v>
          </cell>
          <cell r="S122">
            <v>5.31</v>
          </cell>
          <cell r="T122">
            <v>5.90960451977401</v>
          </cell>
          <cell r="U122">
            <v>31.38</v>
          </cell>
          <cell r="V122">
            <v>1</v>
          </cell>
        </row>
        <row r="123">
          <cell r="B123" t="str">
            <v>ZA12GAH0121010102887</v>
          </cell>
          <cell r="C123" t="str">
            <v>红花 、红花黄
色素</v>
          </cell>
          <cell r="D123" t="str">
            <v>注射</v>
          </cell>
          <cell r="E123" t="str">
            <v>红花注射液</v>
          </cell>
          <cell r="F123" t="str">
            <v>注射液</v>
          </cell>
          <cell r="G123">
            <v>0</v>
          </cell>
          <cell r="H123">
            <v>1</v>
          </cell>
          <cell r="I123" t="str">
            <v>每支装5ml</v>
          </cell>
          <cell r="J123" t="str">
            <v>玻璃安瓿</v>
          </cell>
          <cell r="K123">
            <v>1</v>
          </cell>
          <cell r="L123" t="str">
            <v>支</v>
          </cell>
          <cell r="M123" t="str">
            <v>山西华卫药业有限公司</v>
          </cell>
          <cell r="N123" t="str">
            <v>山西诺成制药有限公司</v>
          </cell>
          <cell r="O123" t="str">
            <v>支</v>
          </cell>
          <cell r="P123">
            <v>11.59</v>
          </cell>
          <cell r="Q123">
            <v>3</v>
          </cell>
          <cell r="R123">
            <v>34.77</v>
          </cell>
          <cell r="S123">
            <v>5.31</v>
          </cell>
          <cell r="T123">
            <v>6.54802259887006</v>
          </cell>
          <cell r="U123">
            <v>31.38</v>
          </cell>
          <cell r="V123">
            <v>1.10803059273423</v>
          </cell>
          <cell r="W123">
            <v>2</v>
          </cell>
        </row>
        <row r="124">
          <cell r="B124" t="str">
            <v>ZA12GAH0121020202974</v>
          </cell>
          <cell r="C124" t="str">
            <v>红花 、红花黄
色素</v>
          </cell>
          <cell r="D124" t="str">
            <v>注射</v>
          </cell>
          <cell r="E124" t="str">
            <v>红花注射液</v>
          </cell>
          <cell r="F124" t="str">
            <v>注射液</v>
          </cell>
          <cell r="G124" t="e">
            <v>#N/A</v>
          </cell>
          <cell r="H124">
            <v>1</v>
          </cell>
          <cell r="I124" t="str">
            <v>每支20ml</v>
          </cell>
          <cell r="J124" t="str">
            <v>玻璃安瓿</v>
          </cell>
          <cell r="K124">
            <v>1</v>
          </cell>
          <cell r="L124" t="str">
            <v>支</v>
          </cell>
          <cell r="M124" t="str">
            <v>山西华卫药业有限公司</v>
          </cell>
          <cell r="N124" t="str">
            <v>山西华卫药业有限公司</v>
          </cell>
          <cell r="O124" t="str">
            <v>支</v>
          </cell>
          <cell r="P124">
            <v>46.94</v>
          </cell>
          <cell r="Q124">
            <v>0.75</v>
          </cell>
          <cell r="R124">
            <v>35.205</v>
          </cell>
          <cell r="S124">
            <v>5.31</v>
          </cell>
          <cell r="T124">
            <v>6.62994350282486</v>
          </cell>
          <cell r="U124">
            <v>35.205</v>
          </cell>
          <cell r="V124">
            <v>1</v>
          </cell>
        </row>
        <row r="125">
          <cell r="B125" t="str">
            <v>ZA12GAH0121020102974</v>
          </cell>
          <cell r="C125" t="str">
            <v>红花 、红花黄
色素</v>
          </cell>
          <cell r="D125" t="str">
            <v>注射</v>
          </cell>
          <cell r="E125" t="str">
            <v>红花注射液</v>
          </cell>
          <cell r="F125" t="str">
            <v>注射液</v>
          </cell>
          <cell r="G125" t="e">
            <v>#N/A</v>
          </cell>
          <cell r="H125">
            <v>1</v>
          </cell>
          <cell r="I125" t="str">
            <v>每支10ml</v>
          </cell>
          <cell r="J125" t="str">
            <v>玻璃安瓿</v>
          </cell>
          <cell r="K125">
            <v>1</v>
          </cell>
          <cell r="L125" t="str">
            <v>支</v>
          </cell>
          <cell r="M125" t="str">
            <v>山西华卫药业有限公司</v>
          </cell>
          <cell r="N125" t="str">
            <v>山西华卫药业有限公司</v>
          </cell>
          <cell r="O125" t="str">
            <v>支</v>
          </cell>
          <cell r="P125">
            <v>25.05</v>
          </cell>
          <cell r="Q125">
            <v>1.5</v>
          </cell>
          <cell r="R125">
            <v>37.575</v>
          </cell>
          <cell r="S125">
            <v>5.31</v>
          </cell>
          <cell r="T125">
            <v>7.07627118644068</v>
          </cell>
          <cell r="U125">
            <v>35.205</v>
          </cell>
          <cell r="V125">
            <v>1.06731998295697</v>
          </cell>
          <cell r="W125">
            <v>2</v>
          </cell>
        </row>
        <row r="126">
          <cell r="B126" t="str">
            <v>ZA12GAH0121010102974</v>
          </cell>
          <cell r="C126" t="str">
            <v>红花 、红花黄
色素</v>
          </cell>
          <cell r="D126" t="str">
            <v>注射</v>
          </cell>
          <cell r="E126" t="str">
            <v>红花注射液</v>
          </cell>
          <cell r="F126" t="str">
            <v>注射液</v>
          </cell>
          <cell r="G126">
            <v>0</v>
          </cell>
          <cell r="H126">
            <v>1</v>
          </cell>
          <cell r="I126" t="str">
            <v>每支5ml</v>
          </cell>
          <cell r="J126" t="str">
            <v>玻璃安瓿</v>
          </cell>
          <cell r="K126">
            <v>1</v>
          </cell>
          <cell r="L126" t="str">
            <v>支</v>
          </cell>
          <cell r="M126" t="str">
            <v>山西华卫药业有限公司</v>
          </cell>
          <cell r="N126" t="str">
            <v>山西华卫药业有限公司</v>
          </cell>
          <cell r="O126" t="str">
            <v>支</v>
          </cell>
          <cell r="P126">
            <v>12.66</v>
          </cell>
          <cell r="Q126">
            <v>3</v>
          </cell>
          <cell r="R126">
            <v>37.98</v>
          </cell>
          <cell r="S126">
            <v>5.31</v>
          </cell>
          <cell r="T126">
            <v>7.15254237288136</v>
          </cell>
          <cell r="U126">
            <v>35.205</v>
          </cell>
          <cell r="V126">
            <v>1.07882403067746</v>
          </cell>
          <cell r="W126">
            <v>2</v>
          </cell>
        </row>
        <row r="127">
          <cell r="B127" t="str">
            <v>ZA12GAH0121010102902</v>
          </cell>
          <cell r="C127" t="str">
            <v>红花 、红花黄
色素</v>
          </cell>
          <cell r="D127" t="str">
            <v>注射</v>
          </cell>
          <cell r="E127" t="str">
            <v>红花注射液</v>
          </cell>
          <cell r="F127" t="str">
            <v>注射剂</v>
          </cell>
          <cell r="G127" t="e">
            <v>#N/A</v>
          </cell>
          <cell r="H127">
            <v>1</v>
          </cell>
          <cell r="I127" t="str">
            <v>每支装20ml</v>
          </cell>
          <cell r="J127" t="str">
            <v>安瓿</v>
          </cell>
          <cell r="K127">
            <v>1</v>
          </cell>
          <cell r="L127" t="str">
            <v>支</v>
          </cell>
          <cell r="M127" t="str">
            <v>山西康宝生物制品股份有限公司</v>
          </cell>
          <cell r="N127" t="str">
            <v>山西康宝生物制品股份有限公司</v>
          </cell>
          <cell r="O127" t="str">
            <v>支</v>
          </cell>
          <cell r="P127">
            <v>31.21</v>
          </cell>
          <cell r="Q127">
            <v>0.75</v>
          </cell>
          <cell r="R127">
            <v>23.4075</v>
          </cell>
          <cell r="S127">
            <v>5.31</v>
          </cell>
          <cell r="T127">
            <v>4.40819209039548</v>
          </cell>
          <cell r="U127">
            <v>23.4075</v>
          </cell>
          <cell r="V127">
            <v>1</v>
          </cell>
        </row>
        <row r="128">
          <cell r="B128" t="str">
            <v>ZA12GAH0121020102902</v>
          </cell>
          <cell r="C128" t="str">
            <v>红花 、红花黄
色素</v>
          </cell>
          <cell r="D128" t="str">
            <v>注射</v>
          </cell>
          <cell r="E128" t="str">
            <v>红花注射液</v>
          </cell>
          <cell r="F128" t="str">
            <v>注射剂</v>
          </cell>
          <cell r="G128">
            <v>0</v>
          </cell>
          <cell r="H128">
            <v>1</v>
          </cell>
          <cell r="I128" t="str">
            <v>每支装5ml</v>
          </cell>
          <cell r="J128" t="str">
            <v>安瓿</v>
          </cell>
          <cell r="K128">
            <v>1</v>
          </cell>
          <cell r="L128" t="str">
            <v>支</v>
          </cell>
          <cell r="M128" t="str">
            <v>山西康宝生物制品股份有限公司</v>
          </cell>
          <cell r="N128" t="str">
            <v>山西康宝生物制品股份有限公司</v>
          </cell>
          <cell r="O128" t="str">
            <v>支</v>
          </cell>
          <cell r="P128">
            <v>10.8</v>
          </cell>
          <cell r="Q128">
            <v>3</v>
          </cell>
          <cell r="R128">
            <v>32.4</v>
          </cell>
          <cell r="S128">
            <v>5.31</v>
          </cell>
          <cell r="T128">
            <v>6.10169491525424</v>
          </cell>
          <cell r="U128">
            <v>23.4075</v>
          </cell>
          <cell r="V128">
            <v>1.38417173982698</v>
          </cell>
          <cell r="W128">
            <v>2</v>
          </cell>
        </row>
        <row r="129">
          <cell r="B129" t="str">
            <v>ZA12GAH0121020102959</v>
          </cell>
          <cell r="C129" t="str">
            <v>红花 、红花黄
色素</v>
          </cell>
          <cell r="D129" t="str">
            <v>注射</v>
          </cell>
          <cell r="E129" t="str">
            <v>红花注射液</v>
          </cell>
          <cell r="F129" t="str">
            <v>注射液</v>
          </cell>
          <cell r="G129">
            <v>0</v>
          </cell>
          <cell r="H129">
            <v>1</v>
          </cell>
          <cell r="I129" t="str">
            <v>每支装5ml</v>
          </cell>
          <cell r="J129" t="str">
            <v>玻璃安瓿包装</v>
          </cell>
          <cell r="K129">
            <v>1</v>
          </cell>
          <cell r="L129" t="str">
            <v>支</v>
          </cell>
          <cell r="M129" t="str">
            <v>亚宝药业集团股份有限公司</v>
          </cell>
          <cell r="N129" t="str">
            <v>亚宝药业集团股份有限公司</v>
          </cell>
          <cell r="O129" t="str">
            <v>支</v>
          </cell>
          <cell r="P129">
            <v>1.77</v>
          </cell>
          <cell r="Q129">
            <v>3</v>
          </cell>
          <cell r="R129">
            <v>5.31</v>
          </cell>
          <cell r="S129">
            <v>5.31</v>
          </cell>
          <cell r="T129">
            <v>1</v>
          </cell>
          <cell r="U129">
            <v>5.31</v>
          </cell>
          <cell r="V129">
            <v>1</v>
          </cell>
        </row>
        <row r="130">
          <cell r="B130" t="str">
            <v>ZA12GAH0121030102959</v>
          </cell>
          <cell r="C130" t="str">
            <v>红花 、红花黄
色素</v>
          </cell>
          <cell r="D130" t="str">
            <v>注射</v>
          </cell>
          <cell r="E130" t="str">
            <v>红花注射液</v>
          </cell>
          <cell r="F130" t="str">
            <v>注射液</v>
          </cell>
          <cell r="G130" t="e">
            <v>#N/A</v>
          </cell>
          <cell r="H130">
            <v>1</v>
          </cell>
          <cell r="I130" t="str">
            <v>每支装20ml</v>
          </cell>
          <cell r="J130" t="str">
            <v>玻璃安瓿包装</v>
          </cell>
          <cell r="K130">
            <v>1</v>
          </cell>
          <cell r="L130" t="str">
            <v>支</v>
          </cell>
          <cell r="M130" t="str">
            <v>亚宝药业集团股份有限公司</v>
          </cell>
          <cell r="N130" t="str">
            <v>亚宝药业集团股份有限公司</v>
          </cell>
          <cell r="O130" t="str">
            <v>支</v>
          </cell>
          <cell r="P130">
            <v>74.98</v>
          </cell>
          <cell r="Q130">
            <v>0.75</v>
          </cell>
          <cell r="R130">
            <v>56.235</v>
          </cell>
          <cell r="S130">
            <v>5.31</v>
          </cell>
          <cell r="T130">
            <v>10.590395480226</v>
          </cell>
          <cell r="U130">
            <v>5.31</v>
          </cell>
          <cell r="V130">
            <v>10.590395480226</v>
          </cell>
          <cell r="W130">
            <v>2</v>
          </cell>
        </row>
        <row r="131">
          <cell r="B131" t="str">
            <v>ZA12HAM0064010205547</v>
          </cell>
          <cell r="C131" t="str">
            <v>脉血康 、脑血
康 、活血通脉</v>
          </cell>
          <cell r="D131" t="str">
            <v>口服</v>
          </cell>
          <cell r="E131" t="str">
            <v>脉血康胶囊</v>
          </cell>
          <cell r="F131" t="str">
            <v>肠溶胶
     囊</v>
          </cell>
          <cell r="G131" t="e">
            <v>#N/A</v>
          </cell>
          <cell r="H131">
            <v>1</v>
          </cell>
          <cell r="I131" t="str">
            <v>每粒装
     0.25g</v>
          </cell>
          <cell r="J131" t="str">
            <v>铝塑泡罩包装</v>
          </cell>
          <cell r="K131">
            <v>48</v>
          </cell>
          <cell r="L131" t="str">
            <v>粒</v>
          </cell>
          <cell r="M131" t="str">
            <v>贵州信邦制药股份有限公司</v>
          </cell>
          <cell r="N131" t="str">
            <v>贵州信邦制药股份有限公司</v>
          </cell>
          <cell r="O131" t="str">
            <v>盒</v>
          </cell>
          <cell r="P131">
            <v>14.27</v>
          </cell>
          <cell r="Q131">
            <v>9</v>
          </cell>
          <cell r="R131">
            <v>2.675625</v>
          </cell>
          <cell r="S131">
            <v>2.675625</v>
          </cell>
          <cell r="T131">
            <v>1</v>
          </cell>
          <cell r="U131">
            <v>2.675625</v>
          </cell>
          <cell r="V131">
            <v>1</v>
          </cell>
        </row>
        <row r="132">
          <cell r="B132" t="str">
            <v>ZA12HAM0064010105547</v>
          </cell>
          <cell r="C132" t="str">
            <v>脉血康 、脑血
康 、活血通脉</v>
          </cell>
          <cell r="D132" t="str">
            <v>口服</v>
          </cell>
          <cell r="E132" t="str">
            <v>脉血康胶囊</v>
          </cell>
          <cell r="F132" t="str">
            <v>肠溶胶
     囊</v>
          </cell>
          <cell r="G132">
            <v>0</v>
          </cell>
          <cell r="H132">
            <v>1</v>
          </cell>
          <cell r="I132" t="str">
            <v>每粒装
     0.25g</v>
          </cell>
          <cell r="J132" t="str">
            <v>铝塑泡罩包装</v>
          </cell>
          <cell r="K132">
            <v>36</v>
          </cell>
          <cell r="L132" t="str">
            <v>粒</v>
          </cell>
          <cell r="M132" t="str">
            <v>贵州信邦制药股份有限公司</v>
          </cell>
          <cell r="N132" t="str">
            <v>贵州信邦制药股份有限公司</v>
          </cell>
          <cell r="O132" t="str">
            <v>盒</v>
          </cell>
          <cell r="P132">
            <v>10.82</v>
          </cell>
          <cell r="Q132">
            <v>9</v>
          </cell>
          <cell r="R132">
            <v>2.705</v>
          </cell>
          <cell r="S132">
            <v>2.675625</v>
          </cell>
          <cell r="T132">
            <v>1.01097874328428</v>
          </cell>
          <cell r="U132">
            <v>2.675625</v>
          </cell>
          <cell r="V132">
            <v>1.01097874328428</v>
          </cell>
          <cell r="W132">
            <v>1</v>
          </cell>
        </row>
        <row r="133">
          <cell r="B133" t="str">
            <v>ZA12IAH0399010103212</v>
          </cell>
          <cell r="C133" t="str">
            <v>脉血康 、脑血
康 、活血通脉</v>
          </cell>
          <cell r="D133" t="str">
            <v>口服</v>
          </cell>
          <cell r="E133" t="str">
            <v>活血通脉胶
         囊</v>
          </cell>
          <cell r="F133" t="str">
            <v>胶囊剂</v>
          </cell>
          <cell r="G133" t="e">
            <v>#N/A</v>
          </cell>
          <cell r="H133">
            <v>1</v>
          </cell>
          <cell r="I133" t="str">
            <v>每粒装
     0.25g</v>
          </cell>
          <cell r="J133" t="str">
            <v>药用铝箔,聚氯
乙烯固体药用
硬片</v>
          </cell>
          <cell r="K133">
            <v>36</v>
          </cell>
          <cell r="L133" t="str">
            <v>粒</v>
          </cell>
          <cell r="M133" t="str">
            <v>乐普恒久远药业有限公司</v>
          </cell>
          <cell r="N133" t="str">
            <v>乐普恒久远药业有限公司</v>
          </cell>
          <cell r="O133" t="str">
            <v>盒</v>
          </cell>
          <cell r="P133">
            <v>28.06</v>
          </cell>
          <cell r="Q133">
            <v>9</v>
          </cell>
          <cell r="R133">
            <v>7.015</v>
          </cell>
          <cell r="S133">
            <v>2.675625</v>
          </cell>
          <cell r="T133">
            <v>2.62181733239897</v>
          </cell>
          <cell r="U133">
            <v>7.015</v>
          </cell>
          <cell r="V133">
            <v>1</v>
          </cell>
        </row>
        <row r="134">
          <cell r="B134" t="str">
            <v>ZA12IAH0399010203212</v>
          </cell>
          <cell r="C134" t="str">
            <v>脉血康 、脑血
康 、活血通脉</v>
          </cell>
          <cell r="D134" t="str">
            <v>口服</v>
          </cell>
          <cell r="E134" t="str">
            <v>活血通脉胶
         囊</v>
          </cell>
          <cell r="F134" t="str">
            <v>胶囊剂</v>
          </cell>
          <cell r="G134">
            <v>0</v>
          </cell>
          <cell r="H134">
            <v>1</v>
          </cell>
          <cell r="I134" t="str">
            <v>每粒装
     0.25g</v>
          </cell>
          <cell r="J134" t="str">
            <v>药用铝箔,聚氯
乙烯固体药用
硬片</v>
          </cell>
          <cell r="K134">
            <v>24</v>
          </cell>
          <cell r="L134" t="str">
            <v>粒</v>
          </cell>
          <cell r="M134" t="str">
            <v>乐普恒久远药业有限公司</v>
          </cell>
          <cell r="N134" t="str">
            <v>乐普恒久远药业有限公司</v>
          </cell>
          <cell r="O134" t="str">
            <v>盒</v>
          </cell>
          <cell r="P134">
            <v>18.99</v>
          </cell>
          <cell r="Q134">
            <v>9</v>
          </cell>
          <cell r="R134">
            <v>7.12125</v>
          </cell>
          <cell r="S134">
            <v>2.675625</v>
          </cell>
          <cell r="T134">
            <v>2.66152768044849</v>
          </cell>
          <cell r="U134">
            <v>7.015</v>
          </cell>
          <cell r="V134">
            <v>1.01514611546686</v>
          </cell>
          <cell r="W134">
            <v>1</v>
          </cell>
        </row>
        <row r="135">
          <cell r="B135" t="str">
            <v>ZA12IAN0060010102176</v>
          </cell>
          <cell r="C135" t="str">
            <v>脉血康 、脑血
康 、活血通脉</v>
          </cell>
          <cell r="D135" t="str">
            <v>口服</v>
          </cell>
          <cell r="E135" t="str">
            <v>脑血康丸</v>
          </cell>
          <cell r="F135" t="str">
            <v>丸剂</v>
          </cell>
          <cell r="G135" t="str">
            <v>水丸</v>
          </cell>
          <cell r="H135">
            <v>1.3</v>
          </cell>
          <cell r="I135" t="str">
            <v>每袋装1.5g</v>
          </cell>
          <cell r="J135" t="str">
            <v>铝塑复合膜包
装</v>
          </cell>
          <cell r="K135">
            <v>12</v>
          </cell>
          <cell r="L135" t="str">
            <v>袋</v>
          </cell>
          <cell r="M135" t="str">
            <v>四川康特能药业有限公司</v>
          </cell>
          <cell r="N135" t="str">
            <v>四川康特能药业有限公司</v>
          </cell>
          <cell r="O135" t="str">
            <v>盒</v>
          </cell>
          <cell r="P135">
            <v>52.98</v>
          </cell>
          <cell r="Q135">
            <v>3</v>
          </cell>
          <cell r="R135">
            <v>10.1884615384615</v>
          </cell>
          <cell r="S135">
            <v>2.675625</v>
          </cell>
          <cell r="T135">
            <v>3.80788097676675</v>
          </cell>
          <cell r="U135">
            <v>10.1884615384615</v>
          </cell>
          <cell r="V135">
            <v>1</v>
          </cell>
        </row>
        <row r="136">
          <cell r="B136" t="str">
            <v>ZA12IAN0059020201174</v>
          </cell>
          <cell r="C136" t="str">
            <v>脉血康 、脑血
康 、活血通脉</v>
          </cell>
          <cell r="D136" t="str">
            <v>口服</v>
          </cell>
          <cell r="E136" t="str">
            <v>脑血康片</v>
          </cell>
          <cell r="F136" t="str">
            <v>片剂(薄
膜衣片)</v>
          </cell>
          <cell r="G136">
            <v>0</v>
          </cell>
          <cell r="H136">
            <v>1.1</v>
          </cell>
          <cell r="I136" t="str">
            <v>每片重
     0.16g</v>
          </cell>
          <cell r="J136" t="str">
            <v>聚氯乙烯固体
药用硬片＋药
品包装用铝箔</v>
          </cell>
          <cell r="K136">
            <v>36</v>
          </cell>
          <cell r="L136" t="str">
            <v>片</v>
          </cell>
          <cell r="M136" t="str">
            <v>天津天士力(辽宁)制药有限责任公司</v>
          </cell>
          <cell r="N136" t="str">
            <v>天津天士力(辽宁)制药有限责任公司</v>
          </cell>
          <cell r="O136" t="str">
            <v>盒</v>
          </cell>
          <cell r="P136">
            <v>52</v>
          </cell>
          <cell r="Q136">
            <v>9</v>
          </cell>
          <cell r="R136">
            <v>11.8181818181818</v>
          </cell>
          <cell r="S136">
            <v>2.675625</v>
          </cell>
          <cell r="T136">
            <v>4.41697989000021</v>
          </cell>
          <cell r="U136">
            <v>11.8181818181818</v>
          </cell>
          <cell r="V136">
            <v>1</v>
          </cell>
        </row>
        <row r="137">
          <cell r="B137" t="str">
            <v>ZA12HAM0064010501035</v>
          </cell>
          <cell r="C137" t="str">
            <v>脉血康 、脑血
康 、活血通脉</v>
          </cell>
          <cell r="D137" t="str">
            <v>口服</v>
          </cell>
          <cell r="E137" t="str">
            <v>脉血康胶囊</v>
          </cell>
          <cell r="F137" t="str">
            <v>胶囊剂</v>
          </cell>
          <cell r="G137" t="str">
            <v>肠溶胶囊</v>
          </cell>
          <cell r="H137">
            <v>1</v>
          </cell>
          <cell r="I137" t="str">
            <v>每粒装
0.25g(相当
于14个抗凝
血酶活性单
       位)</v>
          </cell>
          <cell r="J137" t="str">
            <v>铝塑泡罩包装</v>
          </cell>
          <cell r="K137">
            <v>72</v>
          </cell>
          <cell r="L137" t="str">
            <v>粒</v>
          </cell>
          <cell r="M137" t="str">
            <v>重庆多普泰医药科技有限公司</v>
          </cell>
          <cell r="N137" t="str">
            <v>重庆多普泰医药科技有限公司</v>
          </cell>
          <cell r="O137" t="str">
            <v>盒</v>
          </cell>
          <cell r="P137">
            <v>27.28</v>
          </cell>
          <cell r="Q137">
            <v>9</v>
          </cell>
          <cell r="R137">
            <v>3.41</v>
          </cell>
          <cell r="S137">
            <v>2.675625</v>
          </cell>
          <cell r="T137">
            <v>1.27446858210698</v>
          </cell>
          <cell r="U137">
            <v>3.41</v>
          </cell>
          <cell r="V137">
            <v>1</v>
          </cell>
        </row>
        <row r="138">
          <cell r="B138" t="str">
            <v>ZA12HAM0064010301035</v>
          </cell>
          <cell r="C138" t="str">
            <v>脉血康 、脑血
康 、活血通脉</v>
          </cell>
          <cell r="D138" t="str">
            <v>口服</v>
          </cell>
          <cell r="E138" t="str">
            <v>脉血康胶囊</v>
          </cell>
          <cell r="F138" t="str">
            <v>肠溶胶
     囊</v>
          </cell>
          <cell r="G138" t="e">
            <v>#N/A</v>
          </cell>
          <cell r="H138">
            <v>1</v>
          </cell>
          <cell r="I138" t="str">
            <v>每粒装
0.25g(相当
于14个抗凝
血酶活性单
       位)</v>
          </cell>
          <cell r="J138" t="str">
            <v>铝塑泡罩包装</v>
          </cell>
          <cell r="K138">
            <v>48</v>
          </cell>
          <cell r="L138" t="str">
            <v>粒</v>
          </cell>
          <cell r="M138" t="str">
            <v>重庆多普泰医药科技有限公司</v>
          </cell>
          <cell r="N138" t="str">
            <v>重庆多普泰医药科技有限公司</v>
          </cell>
          <cell r="O138" t="str">
            <v>盒</v>
          </cell>
          <cell r="P138">
            <v>18.46</v>
          </cell>
          <cell r="Q138">
            <v>9</v>
          </cell>
          <cell r="R138">
            <v>3.46125</v>
          </cell>
          <cell r="S138">
            <v>2.675625</v>
          </cell>
          <cell r="T138">
            <v>1.29362298528381</v>
          </cell>
          <cell r="U138">
            <v>3.41</v>
          </cell>
          <cell r="V138">
            <v>1.0150293255132</v>
          </cell>
          <cell r="W138">
            <v>1</v>
          </cell>
        </row>
        <row r="139">
          <cell r="B139" t="str">
            <v>ZA12HAM0064010201035</v>
          </cell>
          <cell r="C139" t="str">
            <v>脉血康 、脑血
康 、活血通脉</v>
          </cell>
          <cell r="D139" t="str">
            <v>口服</v>
          </cell>
          <cell r="E139" t="str">
            <v>脉血康胶囊</v>
          </cell>
          <cell r="F139" t="str">
            <v>肠溶胶
     囊</v>
          </cell>
          <cell r="G139">
            <v>0</v>
          </cell>
          <cell r="H139">
            <v>1</v>
          </cell>
          <cell r="I139" t="str">
            <v>每粒装
0.25g(相当
于14个抗凝
血酶活性单
       位)</v>
          </cell>
          <cell r="J139" t="str">
            <v>铝塑泡罩包装</v>
          </cell>
          <cell r="K139">
            <v>36</v>
          </cell>
          <cell r="L139" t="str">
            <v>粒</v>
          </cell>
          <cell r="M139" t="str">
            <v>重庆多普泰医药科技有限公司</v>
          </cell>
          <cell r="N139" t="str">
            <v>重庆多普泰医药科技有限公司</v>
          </cell>
          <cell r="O139" t="str">
            <v>盒</v>
          </cell>
          <cell r="P139">
            <v>13.99</v>
          </cell>
          <cell r="Q139">
            <v>9</v>
          </cell>
          <cell r="R139">
            <v>3.4975</v>
          </cell>
          <cell r="S139">
            <v>2.675625</v>
          </cell>
          <cell r="T139">
            <v>1.30717122167718</v>
          </cell>
          <cell r="U139">
            <v>3.41</v>
          </cell>
          <cell r="V139">
            <v>1.02565982404692</v>
          </cell>
          <cell r="W139">
            <v>1</v>
          </cell>
        </row>
        <row r="140">
          <cell r="B140" t="str">
            <v>ZA12GAN0050010200374</v>
          </cell>
          <cell r="C140" t="str">
            <v>脑心清</v>
          </cell>
          <cell r="D140" t="str">
            <v>口服</v>
          </cell>
          <cell r="E140" t="str">
            <v>脑心清片</v>
          </cell>
          <cell r="F140" t="str">
            <v>薄膜衣
片</v>
          </cell>
          <cell r="G140">
            <v>0</v>
          </cell>
          <cell r="H140">
            <v>1.1</v>
          </cell>
          <cell r="I140" t="str">
            <v>每片重
0.41g(含柿
叶提取物
     50mg)</v>
          </cell>
          <cell r="J140" t="str">
            <v>铝箔 、  PVC泡
          罩</v>
          </cell>
          <cell r="K140">
            <v>36</v>
          </cell>
          <cell r="L140" t="str">
            <v>片</v>
          </cell>
          <cell r="M140" t="str">
            <v>广州白云山和记黄埔中药有限公司</v>
          </cell>
          <cell r="N140" t="str">
            <v>广州白云山和记黄埔中药有限公司</v>
          </cell>
          <cell r="O140" t="str">
            <v>盒</v>
          </cell>
          <cell r="P140">
            <v>11.52</v>
          </cell>
          <cell r="Q140">
            <v>9</v>
          </cell>
          <cell r="R140">
            <v>2.61818181818182</v>
          </cell>
          <cell r="S140">
            <v>2.61818181818182</v>
          </cell>
          <cell r="T140">
            <v>0.999999999999999</v>
          </cell>
          <cell r="U140">
            <v>2.61818181818182</v>
          </cell>
          <cell r="V140">
            <v>0.999999999999999</v>
          </cell>
        </row>
        <row r="141">
          <cell r="B141" t="str">
            <v>ZA12GAN0050020100374</v>
          </cell>
          <cell r="C141" t="str">
            <v>脑心清</v>
          </cell>
          <cell r="D141" t="str">
            <v>口服</v>
          </cell>
          <cell r="E141" t="str">
            <v>脑心清片</v>
          </cell>
          <cell r="F141" t="str">
            <v>片剂</v>
          </cell>
          <cell r="G141" t="str">
            <v>薄膜衣片</v>
          </cell>
          <cell r="H141">
            <v>1.1</v>
          </cell>
          <cell r="I141" t="str">
            <v>0.41g(含柿
叶提取物
100mg)</v>
          </cell>
          <cell r="J141" t="str">
            <v>铝箔 、  PVC泡
          罩</v>
          </cell>
          <cell r="K141">
            <v>24</v>
          </cell>
          <cell r="L141" t="str">
            <v>片</v>
          </cell>
          <cell r="M141" t="str">
            <v>广州白云山和记黄埔中药有限公司</v>
          </cell>
          <cell r="N141" t="str">
            <v>广州白云山和记黄埔中药有限公司</v>
          </cell>
          <cell r="O141" t="str">
            <v>盒</v>
          </cell>
          <cell r="P141">
            <v>22.39</v>
          </cell>
          <cell r="Q141">
            <v>4.5</v>
          </cell>
          <cell r="R141">
            <v>3.81647727272727</v>
          </cell>
          <cell r="S141">
            <v>2.61818181818182</v>
          </cell>
          <cell r="T141">
            <v>1.45768229166667</v>
          </cell>
          <cell r="U141">
            <v>2.61818181818182</v>
          </cell>
          <cell r="V141">
            <v>1.45768229166667</v>
          </cell>
          <cell r="W141">
            <v>2</v>
          </cell>
        </row>
        <row r="142">
          <cell r="B142" t="str">
            <v>ZA12GAN0049010202295</v>
          </cell>
          <cell r="C142" t="str">
            <v>脑心清</v>
          </cell>
          <cell r="D142" t="str">
            <v>口服</v>
          </cell>
          <cell r="E142" t="str">
            <v>脑心清胶囊</v>
          </cell>
          <cell r="F142" t="str">
            <v>胶囊剂</v>
          </cell>
          <cell r="G142">
            <v>0</v>
          </cell>
          <cell r="H142">
            <v>1</v>
          </cell>
          <cell r="I142" t="str">
            <v>每粒装
0.15g(含柿
叶干浸膏
     50mg)</v>
          </cell>
          <cell r="J142" t="str">
            <v>聚氯乙烯固体
药用硬片/药用
铝箔</v>
          </cell>
          <cell r="K142">
            <v>36</v>
          </cell>
          <cell r="L142" t="str">
            <v>粒</v>
          </cell>
          <cell r="M142" t="str">
            <v>国药集团宜宾制药有限责任公司</v>
          </cell>
          <cell r="N142" t="str">
            <v>国药集团宜宾制药有限责任公司</v>
          </cell>
          <cell r="O142" t="str">
            <v>盒</v>
          </cell>
          <cell r="P142">
            <v>16.18</v>
          </cell>
          <cell r="Q142">
            <v>9</v>
          </cell>
          <cell r="R142">
            <v>4.045</v>
          </cell>
          <cell r="S142">
            <v>2.61818181818182</v>
          </cell>
          <cell r="T142">
            <v>1.54496527777778</v>
          </cell>
          <cell r="U142">
            <v>4.045</v>
          </cell>
          <cell r="V142">
            <v>1</v>
          </cell>
        </row>
        <row r="143">
          <cell r="B143" t="str">
            <v>ZA12GAN0049010301283</v>
          </cell>
          <cell r="C143" t="str">
            <v>脑心清</v>
          </cell>
          <cell r="D143" t="str">
            <v>口服</v>
          </cell>
          <cell r="E143" t="str">
            <v>脑心清胶囊</v>
          </cell>
          <cell r="F143" t="str">
            <v>胶囊剂</v>
          </cell>
          <cell r="G143" t="e">
            <v>#N/A</v>
          </cell>
          <cell r="H143">
            <v>1</v>
          </cell>
          <cell r="I143" t="str">
            <v>每粒装
     0.30g</v>
          </cell>
          <cell r="J143" t="str">
            <v>铝箔-PVC包装</v>
          </cell>
          <cell r="K143">
            <v>48</v>
          </cell>
          <cell r="L143" t="str">
            <v>粒</v>
          </cell>
          <cell r="M143" t="str">
            <v>沈阳东新药业有限公司</v>
          </cell>
          <cell r="N143" t="str">
            <v>沈阳东新药业有限公司</v>
          </cell>
          <cell r="O143" t="str">
            <v>盒</v>
          </cell>
          <cell r="P143">
            <v>21.9</v>
          </cell>
          <cell r="Q143">
            <v>9</v>
          </cell>
          <cell r="R143">
            <v>4.10625</v>
          </cell>
          <cell r="S143">
            <v>2.61818181818182</v>
          </cell>
          <cell r="T143">
            <v>1.568359375</v>
          </cell>
          <cell r="U143">
            <v>4.10625</v>
          </cell>
          <cell r="V143">
            <v>1</v>
          </cell>
        </row>
        <row r="144">
          <cell r="B144" t="str">
            <v>ZA12GAN0049010201283</v>
          </cell>
          <cell r="C144" t="str">
            <v>脑心清</v>
          </cell>
          <cell r="D144" t="str">
            <v>口服</v>
          </cell>
          <cell r="E144" t="str">
            <v>脑心清胶囊</v>
          </cell>
          <cell r="F144" t="str">
            <v>胶囊剂</v>
          </cell>
          <cell r="G144">
            <v>0</v>
          </cell>
          <cell r="H144">
            <v>1</v>
          </cell>
          <cell r="I144" t="str">
            <v>每粒装
     0.30g</v>
          </cell>
          <cell r="J144" t="str">
            <v>铝箔-PVC包装</v>
          </cell>
          <cell r="K144">
            <v>36</v>
          </cell>
          <cell r="L144" t="str">
            <v>粒</v>
          </cell>
          <cell r="M144" t="str">
            <v>沈阳东新药业有限公司</v>
          </cell>
          <cell r="N144" t="str">
            <v>沈阳东新药业有限公司</v>
          </cell>
          <cell r="O144" t="str">
            <v>盒</v>
          </cell>
          <cell r="P144">
            <v>16.6</v>
          </cell>
          <cell r="Q144">
            <v>9</v>
          </cell>
          <cell r="R144">
            <v>4.15</v>
          </cell>
          <cell r="S144">
            <v>2.61818181818182</v>
          </cell>
          <cell r="T144">
            <v>1.58506944444444</v>
          </cell>
          <cell r="U144">
            <v>4.10625</v>
          </cell>
          <cell r="V144">
            <v>1.01065449010654</v>
          </cell>
          <cell r="W144">
            <v>1</v>
          </cell>
        </row>
        <row r="145">
          <cell r="B145" t="str">
            <v>ZA12GAN0049010101283</v>
          </cell>
          <cell r="C145" t="str">
            <v>脑心清</v>
          </cell>
          <cell r="D145" t="str">
            <v>口服</v>
          </cell>
          <cell r="E145" t="str">
            <v>脑心清胶囊</v>
          </cell>
          <cell r="F145" t="str">
            <v>胶囊剂</v>
          </cell>
          <cell r="G145" t="e">
            <v>#N/A</v>
          </cell>
          <cell r="H145">
            <v>1</v>
          </cell>
          <cell r="I145" t="str">
            <v>每粒装
     0.30g</v>
          </cell>
          <cell r="J145" t="str">
            <v>铝箔-PVC包装</v>
          </cell>
          <cell r="K145">
            <v>24</v>
          </cell>
          <cell r="L145" t="str">
            <v>粒</v>
          </cell>
          <cell r="M145" t="str">
            <v>沈阳东新药业有限公司</v>
          </cell>
          <cell r="N145" t="str">
            <v>沈阳东新药业有限公司</v>
          </cell>
          <cell r="O145" t="str">
            <v>盒</v>
          </cell>
          <cell r="P145">
            <v>11.23</v>
          </cell>
          <cell r="Q145">
            <v>9</v>
          </cell>
          <cell r="R145">
            <v>4.21125</v>
          </cell>
          <cell r="S145">
            <v>2.61818181818182</v>
          </cell>
          <cell r="T145">
            <v>1.60846354166667</v>
          </cell>
          <cell r="U145">
            <v>4.10625</v>
          </cell>
          <cell r="V145">
            <v>1.02557077625571</v>
          </cell>
          <cell r="W145">
            <v>1</v>
          </cell>
        </row>
        <row r="146">
          <cell r="B146" t="str">
            <v>ZA12AAX0269020103543</v>
          </cell>
          <cell r="C146" t="str">
            <v>芪龙 、消栓</v>
          </cell>
          <cell r="D146" t="str">
            <v>口服</v>
          </cell>
          <cell r="E146" t="str">
            <v>消栓口服液</v>
          </cell>
          <cell r="F146" t="str">
            <v>合剂</v>
          </cell>
          <cell r="G146">
            <v>0</v>
          </cell>
          <cell r="H146">
            <v>1.125</v>
          </cell>
          <cell r="I146" t="str">
            <v>每支装10ml</v>
          </cell>
          <cell r="J146" t="str">
            <v>管制口服液瓶</v>
          </cell>
          <cell r="K146">
            <v>10</v>
          </cell>
          <cell r="L146" t="str">
            <v>支</v>
          </cell>
          <cell r="M146" t="str">
            <v>钓鱼台医药集团吉林长青药业股份有限公司</v>
          </cell>
          <cell r="N146" t="str">
            <v>钓鱼台医药集团吉林长青药业股份有限公司</v>
          </cell>
          <cell r="O146" t="str">
            <v>盒</v>
          </cell>
          <cell r="P146">
            <v>17.89</v>
          </cell>
          <cell r="Q146">
            <v>3</v>
          </cell>
          <cell r="R146">
            <v>4.77066666666667</v>
          </cell>
          <cell r="S146">
            <v>3.42933333333333</v>
          </cell>
          <cell r="T146">
            <v>1.39113530326594</v>
          </cell>
          <cell r="U146">
            <v>4.77066666666667</v>
          </cell>
          <cell r="V146">
            <v>0.999999999999999</v>
          </cell>
        </row>
        <row r="147">
          <cell r="B147" t="str">
            <v>ZA12AAX0269010202615</v>
          </cell>
          <cell r="C147" t="str">
            <v>芪龙 、消栓</v>
          </cell>
          <cell r="D147" t="str">
            <v>口服</v>
          </cell>
          <cell r="E147" t="str">
            <v>消栓口服液</v>
          </cell>
          <cell r="F147" t="str">
            <v>合剂</v>
          </cell>
          <cell r="G147">
            <v>0</v>
          </cell>
          <cell r="H147">
            <v>1.125</v>
          </cell>
          <cell r="I147" t="str">
            <v>每支装10ml</v>
          </cell>
          <cell r="J147" t="str">
            <v>钠钙玻璃管制
口服液体瓶</v>
          </cell>
          <cell r="K147">
            <v>10</v>
          </cell>
          <cell r="L147" t="str">
            <v>支</v>
          </cell>
          <cell r="M147" t="str">
            <v>河北扁鹊制药有限公司</v>
          </cell>
          <cell r="N147" t="str">
            <v>河北扁鹊制药有限公司</v>
          </cell>
          <cell r="O147" t="str">
            <v>盒</v>
          </cell>
          <cell r="P147">
            <v>32.85</v>
          </cell>
          <cell r="Q147">
            <v>3</v>
          </cell>
          <cell r="R147">
            <v>8.76</v>
          </cell>
          <cell r="S147">
            <v>3.42933333333333</v>
          </cell>
          <cell r="T147">
            <v>2.55443234836703</v>
          </cell>
          <cell r="U147">
            <v>8.76</v>
          </cell>
          <cell r="V147">
            <v>1</v>
          </cell>
        </row>
        <row r="148">
          <cell r="B148" t="str">
            <v>ZA12AAX0269010103783</v>
          </cell>
          <cell r="C148" t="str">
            <v>芪龙 、消栓</v>
          </cell>
          <cell r="D148" t="str">
            <v>口服</v>
          </cell>
          <cell r="E148" t="str">
            <v>消栓口服液</v>
          </cell>
          <cell r="F148" t="str">
            <v>合剂</v>
          </cell>
          <cell r="G148">
            <v>0</v>
          </cell>
          <cell r="H148">
            <v>1.125</v>
          </cell>
          <cell r="I148" t="str">
            <v>每支装10ml</v>
          </cell>
          <cell r="J148" t="str">
            <v>药用口服液玻
璃瓶</v>
          </cell>
          <cell r="K148">
            <v>10</v>
          </cell>
          <cell r="L148" t="str">
            <v>支</v>
          </cell>
          <cell r="M148" t="str">
            <v>黑龙江珍宝岛药业股份有限公司</v>
          </cell>
          <cell r="N148" t="str">
            <v>黑龙江珍宝岛药业股份有限公司</v>
          </cell>
          <cell r="O148" t="str">
            <v>盒</v>
          </cell>
          <cell r="P148">
            <v>51.4</v>
          </cell>
          <cell r="Q148">
            <v>3</v>
          </cell>
          <cell r="R148">
            <v>13.7066666666667</v>
          </cell>
          <cell r="S148">
            <v>3.42933333333333</v>
          </cell>
          <cell r="T148">
            <v>3.99688958009332</v>
          </cell>
          <cell r="U148">
            <v>13.7066666666667</v>
          </cell>
          <cell r="V148">
            <v>0.999999999999997</v>
          </cell>
        </row>
        <row r="149">
          <cell r="B149" t="str">
            <v>ZA12AAX0269010103355</v>
          </cell>
          <cell r="C149" t="str">
            <v>芪龙 、消栓</v>
          </cell>
          <cell r="D149" t="str">
            <v>口服</v>
          </cell>
          <cell r="E149" t="str">
            <v>消栓口服液</v>
          </cell>
          <cell r="F149" t="str">
            <v>合剂</v>
          </cell>
          <cell r="G149">
            <v>0</v>
          </cell>
          <cell r="H149">
            <v>1.125</v>
          </cell>
          <cell r="I149" t="str">
            <v>10ml</v>
          </cell>
          <cell r="J149" t="str">
            <v>管制口服液瓶,
口服液铝盖包
装</v>
          </cell>
          <cell r="K149">
            <v>10</v>
          </cell>
          <cell r="L149" t="str">
            <v>支</v>
          </cell>
          <cell r="M149" t="str">
            <v>吉林敖东集团力源制药股份有限公司</v>
          </cell>
          <cell r="N149" t="str">
            <v>吉林敖东集团力源制药股份有限公司</v>
          </cell>
          <cell r="O149" t="str">
            <v>盒</v>
          </cell>
          <cell r="P149">
            <v>32.76</v>
          </cell>
          <cell r="Q149">
            <v>3</v>
          </cell>
          <cell r="R149">
            <v>8.736</v>
          </cell>
          <cell r="S149">
            <v>3.42933333333333</v>
          </cell>
          <cell r="T149">
            <v>2.54743390357698</v>
          </cell>
          <cell r="U149">
            <v>8.736</v>
          </cell>
          <cell r="V149">
            <v>1</v>
          </cell>
        </row>
        <row r="150">
          <cell r="B150" t="str">
            <v>ZA12AAX0269010103465</v>
          </cell>
          <cell r="C150" t="str">
            <v>芪龙 、消栓</v>
          </cell>
          <cell r="D150" t="str">
            <v>口服</v>
          </cell>
          <cell r="E150" t="str">
            <v>消栓口服液</v>
          </cell>
          <cell r="F150" t="str">
            <v>合剂</v>
          </cell>
          <cell r="G150">
            <v>0</v>
          </cell>
          <cell r="H150">
            <v>1.125</v>
          </cell>
          <cell r="I150" t="str">
            <v>每支装10ml</v>
          </cell>
          <cell r="J150" t="str">
            <v>管制口服液瓶</v>
          </cell>
          <cell r="K150">
            <v>9</v>
          </cell>
          <cell r="L150" t="str">
            <v>支</v>
          </cell>
          <cell r="M150" t="str">
            <v>吉林吉尔吉药业有限公司</v>
          </cell>
          <cell r="N150" t="str">
            <v>吉林吉尔吉药业有限公司</v>
          </cell>
          <cell r="O150" t="str">
            <v>盒</v>
          </cell>
          <cell r="P150">
            <v>21.98</v>
          </cell>
          <cell r="Q150">
            <v>3</v>
          </cell>
          <cell r="R150">
            <v>6.51259259259259</v>
          </cell>
          <cell r="S150">
            <v>3.42933333333333</v>
          </cell>
          <cell r="T150">
            <v>1.89908415413859</v>
          </cell>
          <cell r="U150">
            <v>6.51259259259259</v>
          </cell>
          <cell r="V150">
            <v>1</v>
          </cell>
        </row>
        <row r="151">
          <cell r="B151" t="str">
            <v>ZA12AAX0269010103316</v>
          </cell>
          <cell r="C151" t="str">
            <v>芪龙 、消栓</v>
          </cell>
          <cell r="D151" t="str">
            <v>口服</v>
          </cell>
          <cell r="E151" t="str">
            <v>消栓口服液</v>
          </cell>
          <cell r="F151" t="str">
            <v>合剂</v>
          </cell>
          <cell r="G151">
            <v>0</v>
          </cell>
          <cell r="H151">
            <v>1.125</v>
          </cell>
          <cell r="I151" t="str">
            <v>10ml</v>
          </cell>
          <cell r="J151" t="str">
            <v>钠钙玻璃瓶</v>
          </cell>
          <cell r="K151">
            <v>10</v>
          </cell>
          <cell r="L151" t="str">
            <v>支</v>
          </cell>
          <cell r="M151" t="str">
            <v>吉林省北芪科技制药有限公司</v>
          </cell>
          <cell r="N151" t="str">
            <v>吉林省北芪科技制药有限公司</v>
          </cell>
          <cell r="O151" t="str">
            <v>盒</v>
          </cell>
          <cell r="P151">
            <v>16.49</v>
          </cell>
          <cell r="Q151">
            <v>3</v>
          </cell>
          <cell r="R151">
            <v>4.39733333333333</v>
          </cell>
          <cell r="S151">
            <v>3.42933333333333</v>
          </cell>
          <cell r="T151">
            <v>1.28227060653188</v>
          </cell>
          <cell r="U151">
            <v>4.39733333333333</v>
          </cell>
          <cell r="V151">
            <v>1</v>
          </cell>
        </row>
        <row r="152">
          <cell r="B152" t="str">
            <v>ZA12AAQ0086010203988</v>
          </cell>
          <cell r="C152" t="str">
            <v>芪龙 、消栓</v>
          </cell>
          <cell r="D152" t="str">
            <v>口服</v>
          </cell>
          <cell r="E152" t="str">
            <v>芪龙胶囊</v>
          </cell>
          <cell r="F152" t="str">
            <v>肠溶胶
囊</v>
          </cell>
          <cell r="G152" t="e">
            <v>#N/A</v>
          </cell>
          <cell r="H152">
            <v>1</v>
          </cell>
          <cell r="I152" t="str">
            <v>0.2g/粒</v>
          </cell>
          <cell r="J152" t="str">
            <v>铝塑</v>
          </cell>
          <cell r="K152">
            <v>24</v>
          </cell>
          <cell r="L152" t="str">
            <v>粒</v>
          </cell>
          <cell r="M152" t="str">
            <v>济宁华能制药厂有限公司</v>
          </cell>
          <cell r="N152" t="str">
            <v>济宁华能制药厂有限公司</v>
          </cell>
          <cell r="O152" t="str">
            <v>盒</v>
          </cell>
          <cell r="P152">
            <v>24.16</v>
          </cell>
          <cell r="Q152">
            <v>6</v>
          </cell>
          <cell r="R152">
            <v>6.04</v>
          </cell>
          <cell r="S152">
            <v>3.42933333333333</v>
          </cell>
          <cell r="T152">
            <v>1.76127527216174</v>
          </cell>
          <cell r="U152">
            <v>6.04</v>
          </cell>
          <cell r="V152">
            <v>1</v>
          </cell>
        </row>
        <row r="153">
          <cell r="B153" t="str">
            <v>ZA12AAQ0086010103988</v>
          </cell>
          <cell r="C153" t="str">
            <v>芪龙 、消栓</v>
          </cell>
          <cell r="D153" t="str">
            <v>口服</v>
          </cell>
          <cell r="E153" t="str">
            <v>芪龙胶囊</v>
          </cell>
          <cell r="F153" t="str">
            <v>肠溶胶
囊</v>
          </cell>
          <cell r="G153">
            <v>0</v>
          </cell>
          <cell r="H153">
            <v>1</v>
          </cell>
          <cell r="I153" t="str">
            <v>0.2g/粒</v>
          </cell>
          <cell r="J153" t="str">
            <v>铝塑</v>
          </cell>
          <cell r="K153">
            <v>12</v>
          </cell>
          <cell r="L153" t="str">
            <v>粒</v>
          </cell>
          <cell r="M153" t="str">
            <v>济宁华能制药厂有限公司</v>
          </cell>
          <cell r="N153" t="str">
            <v>济宁华能制药厂有限公司</v>
          </cell>
          <cell r="O153" t="str">
            <v>盒</v>
          </cell>
          <cell r="P153">
            <v>12.39</v>
          </cell>
          <cell r="Q153">
            <v>6</v>
          </cell>
          <cell r="R153">
            <v>6.195</v>
          </cell>
          <cell r="S153">
            <v>3.42933333333333</v>
          </cell>
          <cell r="T153">
            <v>1.80647356143079</v>
          </cell>
          <cell r="U153">
            <v>6.04</v>
          </cell>
          <cell r="V153">
            <v>1.02566225165563</v>
          </cell>
          <cell r="W153">
            <v>1</v>
          </cell>
        </row>
        <row r="154">
          <cell r="B154" t="str">
            <v>ZA12AAX0269010103916</v>
          </cell>
          <cell r="C154" t="str">
            <v>芪龙 、消栓</v>
          </cell>
          <cell r="D154" t="str">
            <v>口服</v>
          </cell>
          <cell r="E154" t="str">
            <v>消栓口服液</v>
          </cell>
          <cell r="F154" t="str">
            <v>合剂</v>
          </cell>
          <cell r="G154">
            <v>0</v>
          </cell>
          <cell r="H154">
            <v>1.125</v>
          </cell>
          <cell r="I154" t="str">
            <v>10ml</v>
          </cell>
          <cell r="J154" t="str">
            <v>无</v>
          </cell>
          <cell r="K154">
            <v>10</v>
          </cell>
          <cell r="L154" t="str">
            <v>支</v>
          </cell>
          <cell r="M154" t="str">
            <v>内蒙古通辽制药股份有限公司</v>
          </cell>
          <cell r="N154" t="str">
            <v>内蒙古通辽制药股份有限公司</v>
          </cell>
          <cell r="O154" t="str">
            <v>盒</v>
          </cell>
          <cell r="P154">
            <v>19.05</v>
          </cell>
          <cell r="Q154">
            <v>3</v>
          </cell>
          <cell r="R154">
            <v>5.08</v>
          </cell>
          <cell r="S154">
            <v>3.42933333333333</v>
          </cell>
          <cell r="T154">
            <v>1.48133748055988</v>
          </cell>
          <cell r="U154">
            <v>5.08</v>
          </cell>
          <cell r="V154">
            <v>1</v>
          </cell>
        </row>
        <row r="155">
          <cell r="B155" t="str">
            <v>ZA12AAX0896010303189</v>
          </cell>
          <cell r="C155" t="str">
            <v>芪龙 、消栓</v>
          </cell>
          <cell r="D155" t="str">
            <v>口服</v>
          </cell>
          <cell r="E155" t="str">
            <v>消栓肠溶胶
囊</v>
          </cell>
          <cell r="F155" t="str">
            <v>肠溶胶
囊</v>
          </cell>
          <cell r="G155" t="e">
            <v>#N/A</v>
          </cell>
          <cell r="H155">
            <v>1</v>
          </cell>
          <cell r="I155" t="str">
            <v>每粒装0.2g</v>
          </cell>
          <cell r="J155" t="str">
            <v>药用PVC硬片
、药品包装用
铝箔装</v>
          </cell>
          <cell r="K155">
            <v>36</v>
          </cell>
          <cell r="L155" t="str">
            <v>粒</v>
          </cell>
          <cell r="M155" t="str">
            <v>三门峡赛诺维制药有限公司</v>
          </cell>
          <cell r="N155" t="str">
            <v>三门峡赛诺维制药有限公司</v>
          </cell>
          <cell r="O155" t="str">
            <v>盒</v>
          </cell>
          <cell r="P155">
            <v>30.39</v>
          </cell>
          <cell r="Q155">
            <v>6</v>
          </cell>
          <cell r="R155">
            <v>5.065</v>
          </cell>
          <cell r="S155">
            <v>3.42933333333333</v>
          </cell>
          <cell r="T155">
            <v>1.4769634525661</v>
          </cell>
          <cell r="U155">
            <v>5.065</v>
          </cell>
          <cell r="V155">
            <v>1</v>
          </cell>
        </row>
        <row r="156">
          <cell r="B156" t="str">
            <v>ZA12AAX0896010203189</v>
          </cell>
          <cell r="C156" t="str">
            <v>芪龙 、消栓</v>
          </cell>
          <cell r="D156" t="str">
            <v>口服</v>
          </cell>
          <cell r="E156" t="str">
            <v>消栓肠溶胶
         囊</v>
          </cell>
          <cell r="F156" t="str">
            <v>肠溶胶
     囊</v>
          </cell>
          <cell r="G156">
            <v>0</v>
          </cell>
          <cell r="H156">
            <v>1</v>
          </cell>
          <cell r="I156" t="str">
            <v>每粒装0.2g</v>
          </cell>
          <cell r="J156" t="str">
            <v>药用PVC硬片
、药品包装用
铝箔装</v>
          </cell>
          <cell r="K156">
            <v>24</v>
          </cell>
          <cell r="L156" t="str">
            <v>粒</v>
          </cell>
          <cell r="M156" t="str">
            <v>三门峡赛诺维制药有限公司</v>
          </cell>
          <cell r="N156" t="str">
            <v>三门峡赛诺维制药有限公司</v>
          </cell>
          <cell r="O156" t="str">
            <v>盒</v>
          </cell>
          <cell r="P156">
            <v>20.56</v>
          </cell>
          <cell r="Q156">
            <v>6</v>
          </cell>
          <cell r="R156">
            <v>5.14</v>
          </cell>
          <cell r="S156">
            <v>3.42933333333333</v>
          </cell>
          <cell r="T156">
            <v>1.49883359253499</v>
          </cell>
          <cell r="U156">
            <v>5.065</v>
          </cell>
          <cell r="V156">
            <v>1.01480750246792</v>
          </cell>
          <cell r="W156">
            <v>1</v>
          </cell>
        </row>
        <row r="157">
          <cell r="B157" t="str">
            <v>ZA12AAX0896010103189</v>
          </cell>
          <cell r="C157" t="str">
            <v>芪龙 、消栓</v>
          </cell>
          <cell r="D157" t="str">
            <v>口服</v>
          </cell>
          <cell r="E157" t="str">
            <v>消栓肠溶胶
         囊</v>
          </cell>
          <cell r="F157" t="str">
            <v>肠溶胶
     囊</v>
          </cell>
          <cell r="G157" t="e">
            <v>#N/A</v>
          </cell>
          <cell r="H157">
            <v>1</v>
          </cell>
          <cell r="I157" t="str">
            <v>每粒装0.2g</v>
          </cell>
          <cell r="J157" t="str">
            <v>药用PVC硬片
、药品包装用
铝箔装</v>
          </cell>
          <cell r="K157">
            <v>12</v>
          </cell>
          <cell r="L157" t="str">
            <v>粒</v>
          </cell>
          <cell r="M157" t="str">
            <v>三门峡赛诺维制药有限公司</v>
          </cell>
          <cell r="N157" t="str">
            <v>三门峡赛诺维制药有限公司</v>
          </cell>
          <cell r="O157" t="str">
            <v>盒</v>
          </cell>
          <cell r="P157">
            <v>10.54</v>
          </cell>
          <cell r="Q157">
            <v>6</v>
          </cell>
          <cell r="R157">
            <v>5.27</v>
          </cell>
          <cell r="S157">
            <v>3.42933333333333</v>
          </cell>
          <cell r="T157">
            <v>1.53674183514775</v>
          </cell>
          <cell r="U157">
            <v>5.065</v>
          </cell>
          <cell r="V157">
            <v>1.04047384007897</v>
          </cell>
          <cell r="W157">
            <v>1</v>
          </cell>
        </row>
        <row r="158">
          <cell r="B158" t="str">
            <v>ZA12AAX0269010104220</v>
          </cell>
          <cell r="C158" t="str">
            <v>芪龙 、消栓</v>
          </cell>
          <cell r="D158" t="str">
            <v>口服</v>
          </cell>
          <cell r="E158" t="str">
            <v>消栓口服液</v>
          </cell>
          <cell r="F158" t="str">
            <v>口服液</v>
          </cell>
          <cell r="G158">
            <v>0</v>
          </cell>
          <cell r="H158">
            <v>1.125</v>
          </cell>
          <cell r="I158" t="str">
            <v>10ml</v>
          </cell>
          <cell r="J158" t="str">
            <v>药用玻璃瓶</v>
          </cell>
          <cell r="K158">
            <v>6</v>
          </cell>
          <cell r="L158" t="str">
            <v>支</v>
          </cell>
          <cell r="M158" t="str">
            <v>威海人生药业有限公司</v>
          </cell>
          <cell r="N158" t="str">
            <v>河南福森药业有限公司（原上市许可持有人：威海人生药业有限公司）</v>
          </cell>
          <cell r="O158" t="str">
            <v>盒</v>
          </cell>
          <cell r="P158">
            <v>30.84</v>
          </cell>
          <cell r="Q158">
            <v>3</v>
          </cell>
          <cell r="R158">
            <v>13.7066666666667</v>
          </cell>
          <cell r="S158">
            <v>3.42933333333333</v>
          </cell>
          <cell r="T158">
            <v>3.99688958009332</v>
          </cell>
          <cell r="U158">
            <v>13.7066666666667</v>
          </cell>
          <cell r="V158">
            <v>0.999999999999997</v>
          </cell>
        </row>
        <row r="159">
          <cell r="B159" t="str">
            <v>ZA12AAX0269010101032</v>
          </cell>
          <cell r="C159" t="str">
            <v>芪龙 、消栓</v>
          </cell>
          <cell r="D159" t="str">
            <v>口服</v>
          </cell>
          <cell r="E159" t="str">
            <v>消栓口服液</v>
          </cell>
          <cell r="F159" t="str">
            <v>合剂</v>
          </cell>
          <cell r="G159">
            <v>0</v>
          </cell>
          <cell r="H159">
            <v>1.125</v>
          </cell>
          <cell r="I159" t="str">
            <v>10ml</v>
          </cell>
          <cell r="J159" t="str">
            <v>低硼硅玻璃管
制口服液体瓶
包装</v>
          </cell>
          <cell r="K159">
            <v>10</v>
          </cell>
          <cell r="L159" t="str">
            <v>支</v>
          </cell>
          <cell r="M159" t="str">
            <v>重庆三峡云海药业股份有限公司</v>
          </cell>
          <cell r="N159" t="str">
            <v>重庆三峡云海药业股份有限公司</v>
          </cell>
          <cell r="O159" t="str">
            <v>盒</v>
          </cell>
          <cell r="P159">
            <v>12.86</v>
          </cell>
          <cell r="Q159">
            <v>3</v>
          </cell>
          <cell r="R159">
            <v>3.42933333333333</v>
          </cell>
          <cell r="S159">
            <v>3.42933333333333</v>
          </cell>
          <cell r="T159">
            <v>1</v>
          </cell>
          <cell r="U159">
            <v>3.42933333333333</v>
          </cell>
          <cell r="V159">
            <v>1</v>
          </cell>
        </row>
        <row r="160">
          <cell r="B160" t="str">
            <v>ZA04BAQ0392020300375</v>
          </cell>
          <cell r="C160" t="str">
            <v>清开灵（口服）</v>
          </cell>
          <cell r="D160" t="str">
            <v>口服</v>
          </cell>
          <cell r="E160" t="str">
            <v>清开灵颗粒</v>
          </cell>
          <cell r="F160" t="str">
            <v>颗粒剂</v>
          </cell>
          <cell r="G160">
            <v>0</v>
          </cell>
          <cell r="H160">
            <v>1.25</v>
          </cell>
          <cell r="I160" t="str">
            <v>每袋装
3g(含黄芩
苷20mg)</v>
          </cell>
          <cell r="J160" t="str">
            <v>复合膜袋</v>
          </cell>
          <cell r="K160">
            <v>24</v>
          </cell>
          <cell r="L160" t="str">
            <v>袋</v>
          </cell>
          <cell r="M160" t="str">
            <v>广州白云山明兴制药有限公司</v>
          </cell>
          <cell r="N160" t="str">
            <v>广州白云山明兴制药有限公司</v>
          </cell>
          <cell r="O160" t="str">
            <v>盒</v>
          </cell>
          <cell r="P160">
            <v>14.88</v>
          </cell>
          <cell r="Q160">
            <v>4</v>
          </cell>
          <cell r="R160">
            <v>1.984</v>
          </cell>
          <cell r="S160">
            <v>1.10446428571429</v>
          </cell>
          <cell r="T160">
            <v>1.79634599838318</v>
          </cell>
          <cell r="U160">
            <v>1.984</v>
          </cell>
          <cell r="V160">
            <v>1</v>
          </cell>
        </row>
        <row r="161">
          <cell r="B161" t="str">
            <v>ZA04BAQ0392020100375</v>
          </cell>
          <cell r="C161" t="str">
            <v>清开灵（口服）</v>
          </cell>
          <cell r="D161" t="str">
            <v>口服</v>
          </cell>
          <cell r="E161" t="str">
            <v>清开灵颗粒</v>
          </cell>
          <cell r="F161" t="str">
            <v>颗粒剂</v>
          </cell>
          <cell r="G161" t="e">
            <v>#N/A</v>
          </cell>
          <cell r="H161">
            <v>1.25</v>
          </cell>
          <cell r="I161" t="str">
            <v>每袋装
3g(含黄芩
苷20mg)</v>
          </cell>
          <cell r="J161" t="str">
            <v>复合膜袋</v>
          </cell>
          <cell r="K161">
            <v>12</v>
          </cell>
          <cell r="L161" t="str">
            <v>袋</v>
          </cell>
          <cell r="M161" t="str">
            <v>广州白云山明兴制药有限公司</v>
          </cell>
          <cell r="N161" t="str">
            <v>广州白云山明兴制药有限公司</v>
          </cell>
          <cell r="O161" t="str">
            <v>盒</v>
          </cell>
          <cell r="P161">
            <v>7.44</v>
          </cell>
          <cell r="Q161">
            <v>4</v>
          </cell>
          <cell r="R161">
            <v>1.984</v>
          </cell>
          <cell r="S161">
            <v>1.10446428571429</v>
          </cell>
          <cell r="T161">
            <v>1.79634599838318</v>
          </cell>
          <cell r="U161">
            <v>1.984</v>
          </cell>
          <cell r="V161">
            <v>1</v>
          </cell>
        </row>
        <row r="162">
          <cell r="B162" t="str">
            <v>ZA04BAQ0392020400375</v>
          </cell>
          <cell r="C162" t="str">
            <v>清开灵（口服）</v>
          </cell>
          <cell r="D162" t="str">
            <v>口服</v>
          </cell>
          <cell r="E162" t="str">
            <v>清开灵颗粒</v>
          </cell>
          <cell r="F162" t="str">
            <v>颗粒剂</v>
          </cell>
          <cell r="G162" t="e">
            <v>#N/A</v>
          </cell>
          <cell r="H162">
            <v>1.25</v>
          </cell>
          <cell r="I162" t="str">
            <v>每袋装
3g(含黄芩
苷20mg)</v>
          </cell>
          <cell r="J162" t="str">
            <v>复合膜袋</v>
          </cell>
          <cell r="K162">
            <v>36</v>
          </cell>
          <cell r="L162" t="str">
            <v>袋</v>
          </cell>
          <cell r="M162" t="str">
            <v>广州白云山明兴制药有限公司</v>
          </cell>
          <cell r="N162" t="str">
            <v>广州白云山明兴制药有限公司</v>
          </cell>
          <cell r="O162" t="str">
            <v>盒</v>
          </cell>
          <cell r="P162">
            <v>22.32</v>
          </cell>
          <cell r="Q162">
            <v>4</v>
          </cell>
          <cell r="R162">
            <v>1.984</v>
          </cell>
          <cell r="S162">
            <v>1.10446428571429</v>
          </cell>
          <cell r="T162">
            <v>1.79634599838318</v>
          </cell>
          <cell r="U162">
            <v>1.984</v>
          </cell>
          <cell r="V162">
            <v>1</v>
          </cell>
        </row>
        <row r="163">
          <cell r="B163" t="str">
            <v>ZA04BAQ0391010300375</v>
          </cell>
          <cell r="C163" t="str">
            <v>清开灵（口服）</v>
          </cell>
          <cell r="D163" t="str">
            <v>口服</v>
          </cell>
          <cell r="E163" t="str">
            <v>清开灵胶囊</v>
          </cell>
          <cell r="F163" t="str">
            <v>胶囊剂</v>
          </cell>
          <cell r="G163" t="e">
            <v>#N/A</v>
          </cell>
          <cell r="H163">
            <v>1</v>
          </cell>
          <cell r="I163" t="str">
            <v>每粒装
0.25g(含黄
芩苷10mg)</v>
          </cell>
          <cell r="J163" t="str">
            <v>铝塑装</v>
          </cell>
          <cell r="K163">
            <v>36</v>
          </cell>
          <cell r="L163" t="str">
            <v>粒</v>
          </cell>
          <cell r="M163" t="str">
            <v>广州白云山明兴制药有限公司</v>
          </cell>
          <cell r="N163" t="str">
            <v>广州白云山明兴制药有限公司</v>
          </cell>
          <cell r="O163" t="str">
            <v>盒</v>
          </cell>
          <cell r="P163">
            <v>7.94</v>
          </cell>
          <cell r="Q163">
            <v>9</v>
          </cell>
          <cell r="R163">
            <v>1.985</v>
          </cell>
          <cell r="S163">
            <v>1.10446428571429</v>
          </cell>
          <cell r="T163">
            <v>1.79725141471301</v>
          </cell>
          <cell r="U163">
            <v>1.984</v>
          </cell>
          <cell r="V163">
            <v>1.00050403225806</v>
          </cell>
        </row>
        <row r="164">
          <cell r="B164" t="str">
            <v>ZA04BAQ0395010503665</v>
          </cell>
          <cell r="C164" t="str">
            <v>清开灵（口服）</v>
          </cell>
          <cell r="D164" t="str">
            <v>口服</v>
          </cell>
          <cell r="E164" t="str">
            <v>清开灵片</v>
          </cell>
          <cell r="F164" t="str">
            <v>薄膜衣
     片</v>
          </cell>
          <cell r="G164" t="e">
            <v>#N/A</v>
          </cell>
          <cell r="H164">
            <v>1.1</v>
          </cell>
          <cell r="I164" t="str">
            <v>每片重
0.5g(含黄芩
苷20mg)</v>
          </cell>
          <cell r="J164" t="str">
            <v>铝塑包装</v>
          </cell>
          <cell r="K164">
            <v>48</v>
          </cell>
          <cell r="L164" t="str">
            <v>片</v>
          </cell>
          <cell r="M164" t="str">
            <v>哈尔滨圣泰生物制药有限公司</v>
          </cell>
          <cell r="N164" t="str">
            <v>哈尔滨圣泰生物制药有限公司</v>
          </cell>
          <cell r="O164" t="str">
            <v>盒</v>
          </cell>
          <cell r="P164">
            <v>16.14</v>
          </cell>
          <cell r="Q164">
            <v>4.5</v>
          </cell>
          <cell r="R164">
            <v>1.37556818181818</v>
          </cell>
          <cell r="S164">
            <v>1.10446428571429</v>
          </cell>
          <cell r="T164">
            <v>1.24546189461306</v>
          </cell>
          <cell r="U164">
            <v>1.37556818181818</v>
          </cell>
          <cell r="V164">
            <v>1</v>
          </cell>
        </row>
        <row r="165">
          <cell r="B165" t="str">
            <v>ZA04BAQ0395010403665</v>
          </cell>
          <cell r="C165" t="str">
            <v>清开灵（口服）</v>
          </cell>
          <cell r="D165" t="str">
            <v>口服</v>
          </cell>
          <cell r="E165" t="str">
            <v>清开灵片</v>
          </cell>
          <cell r="F165" t="str">
            <v>薄膜衣
     片</v>
          </cell>
          <cell r="G165">
            <v>0</v>
          </cell>
          <cell r="H165">
            <v>1.1</v>
          </cell>
          <cell r="I165" t="str">
            <v>每片重
0.5g(含黄芩
苷20mg)</v>
          </cell>
          <cell r="J165" t="str">
            <v>铝塑包装</v>
          </cell>
          <cell r="K165">
            <v>36</v>
          </cell>
          <cell r="L165" t="str">
            <v>片</v>
          </cell>
          <cell r="M165" t="str">
            <v>哈尔滨圣泰生物制药有限公司</v>
          </cell>
          <cell r="N165" t="str">
            <v>哈尔滨圣泰生物制药有限公司</v>
          </cell>
          <cell r="O165" t="str">
            <v>盒</v>
          </cell>
          <cell r="P165">
            <v>12.24</v>
          </cell>
          <cell r="Q165">
            <v>4.5</v>
          </cell>
          <cell r="R165">
            <v>1.39090909090909</v>
          </cell>
          <cell r="S165">
            <v>1.10446428571429</v>
          </cell>
          <cell r="T165">
            <v>1.25935180421841</v>
          </cell>
          <cell r="U165">
            <v>1.37556818181818</v>
          </cell>
          <cell r="V165">
            <v>1.01115241635688</v>
          </cell>
          <cell r="W165">
            <v>1</v>
          </cell>
        </row>
        <row r="166">
          <cell r="B166" t="str">
            <v>ZA04BAQ0395010303665</v>
          </cell>
          <cell r="C166" t="str">
            <v>清开灵（口服）</v>
          </cell>
          <cell r="D166" t="str">
            <v>口服</v>
          </cell>
          <cell r="E166" t="str">
            <v>清开灵片</v>
          </cell>
          <cell r="F166" t="str">
            <v>薄膜衣
     片</v>
          </cell>
          <cell r="G166" t="e">
            <v>#N/A</v>
          </cell>
          <cell r="H166">
            <v>1.1</v>
          </cell>
          <cell r="I166" t="str">
            <v>每片重
0.5g(含黄芩
苷20mg)</v>
          </cell>
          <cell r="J166" t="str">
            <v>铝塑包装</v>
          </cell>
          <cell r="K166">
            <v>24</v>
          </cell>
          <cell r="L166" t="str">
            <v>片</v>
          </cell>
          <cell r="M166" t="str">
            <v>哈尔滨圣泰生物制药有限公司</v>
          </cell>
          <cell r="N166" t="str">
            <v>哈尔滨圣泰生物制药有限公司</v>
          </cell>
          <cell r="O166" t="str">
            <v>盒</v>
          </cell>
          <cell r="P166">
            <v>8.28</v>
          </cell>
          <cell r="Q166">
            <v>4.5</v>
          </cell>
          <cell r="R166">
            <v>1.41136363636364</v>
          </cell>
          <cell r="S166">
            <v>1.10446428571429</v>
          </cell>
          <cell r="T166">
            <v>1.27787168369221</v>
          </cell>
          <cell r="U166">
            <v>1.37556818181818</v>
          </cell>
          <cell r="V166">
            <v>1.02602230483271</v>
          </cell>
          <cell r="W166">
            <v>1</v>
          </cell>
        </row>
        <row r="167">
          <cell r="B167" t="str">
            <v>ZA04BAQ0390010503704</v>
          </cell>
          <cell r="C167" t="str">
            <v>清开灵（口服）</v>
          </cell>
          <cell r="D167" t="str">
            <v>口服</v>
          </cell>
          <cell r="E167" t="str">
            <v>清开灵分散
         片</v>
          </cell>
          <cell r="F167" t="str">
            <v>片剂</v>
          </cell>
          <cell r="G167">
            <v>0</v>
          </cell>
          <cell r="H167">
            <v>1.2</v>
          </cell>
          <cell r="I167" t="str">
            <v>每片重0.4
克(含黄芩
苷10毫克)</v>
          </cell>
          <cell r="J167" t="str">
            <v>铝塑包装</v>
          </cell>
          <cell r="K167">
            <v>36</v>
          </cell>
          <cell r="L167" t="str">
            <v>片</v>
          </cell>
          <cell r="M167" t="str">
            <v>哈药集团三精千鹤制药有限公司</v>
          </cell>
          <cell r="N167" t="str">
            <v>哈药集团三精千鹤制药有限公司</v>
          </cell>
          <cell r="O167" t="str">
            <v>盒</v>
          </cell>
          <cell r="P167">
            <v>12.5</v>
          </cell>
          <cell r="Q167">
            <v>9</v>
          </cell>
          <cell r="R167">
            <v>2.60416666666667</v>
          </cell>
          <cell r="S167">
            <v>1.10446428571429</v>
          </cell>
          <cell r="T167">
            <v>2.35785502559956</v>
          </cell>
          <cell r="U167">
            <v>2.60416666666667</v>
          </cell>
          <cell r="V167">
            <v>0.999999999999999</v>
          </cell>
        </row>
        <row r="168">
          <cell r="B168" t="str">
            <v>ZA04BAQ0396030102729</v>
          </cell>
          <cell r="C168" t="str">
            <v>清开灵（口服）</v>
          </cell>
          <cell r="D168" t="str">
            <v>口服</v>
          </cell>
          <cell r="E168" t="str">
            <v>清开灵软胶
         囊</v>
          </cell>
          <cell r="F168" t="str">
            <v>软胶囊
     剂</v>
          </cell>
          <cell r="G168" t="e">
            <v>#N/A</v>
          </cell>
          <cell r="H168">
            <v>1.4</v>
          </cell>
          <cell r="I168" t="str">
            <v>每粒装
0.4g(含黄芩
苷20mg)</v>
          </cell>
          <cell r="J168" t="str">
            <v>铝塑泡罩</v>
          </cell>
          <cell r="K168">
            <v>36</v>
          </cell>
          <cell r="L168" t="str">
            <v>粒</v>
          </cell>
          <cell r="M168" t="str">
            <v>神威药业集团有限公司</v>
          </cell>
          <cell r="N168" t="str">
            <v>神威药业集团有限公司</v>
          </cell>
          <cell r="O168" t="str">
            <v>盒</v>
          </cell>
          <cell r="P168">
            <v>12.37</v>
          </cell>
          <cell r="Q168">
            <v>4.5</v>
          </cell>
          <cell r="R168">
            <v>1.10446428571429</v>
          </cell>
          <cell r="S168">
            <v>1.10446428571429</v>
          </cell>
          <cell r="T168">
            <v>0.999999999999996</v>
          </cell>
          <cell r="U168">
            <v>1.10446428571429</v>
          </cell>
          <cell r="V168">
            <v>0.999999999999996</v>
          </cell>
        </row>
        <row r="169">
          <cell r="B169" t="str">
            <v>ZA04BAQ0396020302729</v>
          </cell>
          <cell r="C169" t="str">
            <v>清开灵（口服）</v>
          </cell>
          <cell r="D169" t="str">
            <v>口服</v>
          </cell>
          <cell r="E169" t="str">
            <v>清开灵软胶
         囊</v>
          </cell>
          <cell r="F169" t="str">
            <v>软胶囊
     剂</v>
          </cell>
          <cell r="G169">
            <v>0</v>
          </cell>
          <cell r="H169">
            <v>1.4</v>
          </cell>
          <cell r="I169" t="str">
            <v>每粒装
0.4g(含黄芩
苷20mg)</v>
          </cell>
          <cell r="J169" t="str">
            <v>铝塑泡罩</v>
          </cell>
          <cell r="K169">
            <v>24</v>
          </cell>
          <cell r="L169" t="str">
            <v>粒</v>
          </cell>
          <cell r="M169" t="str">
            <v>神威药业集团有限公司</v>
          </cell>
          <cell r="N169" t="str">
            <v>神威药业集团有限公司</v>
          </cell>
          <cell r="O169" t="str">
            <v>盒</v>
          </cell>
          <cell r="P169">
            <v>8.37</v>
          </cell>
          <cell r="Q169">
            <v>4.5</v>
          </cell>
          <cell r="R169">
            <v>1.12098214285714</v>
          </cell>
          <cell r="S169">
            <v>1.10446428571429</v>
          </cell>
          <cell r="T169">
            <v>1.01495553759094</v>
          </cell>
          <cell r="U169">
            <v>1.10446428571429</v>
          </cell>
          <cell r="V169">
            <v>1.01495553759094</v>
          </cell>
          <cell r="W169">
            <v>1</v>
          </cell>
        </row>
        <row r="170">
          <cell r="B170" t="str">
            <v>ZA04BAQ0396010202729</v>
          </cell>
          <cell r="C170" t="str">
            <v>清开灵（口服）</v>
          </cell>
          <cell r="D170" t="str">
            <v>口服</v>
          </cell>
          <cell r="E170" t="str">
            <v>清开灵软胶
         囊</v>
          </cell>
          <cell r="F170" t="str">
            <v>软胶囊
     剂</v>
          </cell>
          <cell r="G170" t="e">
            <v>#N/A</v>
          </cell>
          <cell r="H170">
            <v>1.4</v>
          </cell>
          <cell r="I170" t="str">
            <v>每粒装
0.2g(含黄芩
苷10mg)</v>
          </cell>
          <cell r="J170" t="str">
            <v>铝塑泡罩</v>
          </cell>
          <cell r="K170">
            <v>36</v>
          </cell>
          <cell r="L170" t="str">
            <v>粒</v>
          </cell>
          <cell r="M170" t="str">
            <v>神威药业集团有限公司</v>
          </cell>
          <cell r="N170" t="str">
            <v>神威药业集团有限公司</v>
          </cell>
          <cell r="O170" t="str">
            <v>盒</v>
          </cell>
          <cell r="P170">
            <v>12.36</v>
          </cell>
          <cell r="Q170">
            <v>9</v>
          </cell>
          <cell r="R170">
            <v>2.20714285714286</v>
          </cell>
          <cell r="S170">
            <v>1.10446428571429</v>
          </cell>
          <cell r="T170">
            <v>1.9983831851253</v>
          </cell>
          <cell r="U170">
            <v>1.10446428571429</v>
          </cell>
          <cell r="V170">
            <v>1.9983831851253</v>
          </cell>
          <cell r="W170">
            <v>2</v>
          </cell>
        </row>
        <row r="171">
          <cell r="B171" t="str">
            <v>ZA04BAQ0395010404631</v>
          </cell>
          <cell r="C171" t="str">
            <v>清开灵（口服）</v>
          </cell>
          <cell r="D171" t="str">
            <v>口服</v>
          </cell>
          <cell r="E171" t="str">
            <v>清开灵片</v>
          </cell>
          <cell r="F171" t="str">
            <v>薄膜衣
     片</v>
          </cell>
          <cell r="G171" t="e">
            <v>#N/A</v>
          </cell>
          <cell r="H171">
            <v>1.1</v>
          </cell>
          <cell r="I171" t="str">
            <v>每片重0.5
克(含黄芩
苷20毫克)</v>
          </cell>
          <cell r="J171" t="str">
            <v>铝塑装</v>
          </cell>
          <cell r="K171">
            <v>48</v>
          </cell>
          <cell r="L171" t="str">
            <v>片</v>
          </cell>
          <cell r="M171" t="str">
            <v>浙江远力健药业有限责任公司</v>
          </cell>
          <cell r="N171" t="str">
            <v>浙江远力健药业有限责任公司</v>
          </cell>
          <cell r="O171" t="str">
            <v>盒</v>
          </cell>
          <cell r="P171">
            <v>17.91</v>
          </cell>
          <cell r="Q171">
            <v>4.5</v>
          </cell>
          <cell r="R171">
            <v>1.52642045454545</v>
          </cell>
          <cell r="S171">
            <v>1.10446428571429</v>
          </cell>
          <cell r="T171">
            <v>1.38204600573234</v>
          </cell>
          <cell r="U171">
            <v>1.52642045454545</v>
          </cell>
          <cell r="V171">
            <v>1</v>
          </cell>
        </row>
        <row r="172">
          <cell r="B172" t="str">
            <v>ZA04BAQ0395010304631</v>
          </cell>
          <cell r="C172" t="str">
            <v>清开灵（口服）</v>
          </cell>
          <cell r="D172" t="str">
            <v>口服</v>
          </cell>
          <cell r="E172" t="str">
            <v>清开灵片</v>
          </cell>
          <cell r="F172" t="str">
            <v>薄膜衣
     片</v>
          </cell>
          <cell r="G172">
            <v>0</v>
          </cell>
          <cell r="H172">
            <v>1.1</v>
          </cell>
          <cell r="I172" t="str">
            <v>每片重0.5
克(含黄芩
苷20毫克)</v>
          </cell>
          <cell r="J172" t="str">
            <v>铝塑装</v>
          </cell>
          <cell r="K172">
            <v>36</v>
          </cell>
          <cell r="L172" t="str">
            <v>片</v>
          </cell>
          <cell r="M172" t="str">
            <v>浙江远力健药业有限责任公司</v>
          </cell>
          <cell r="N172" t="str">
            <v>浙江远力健药业有限责任公司</v>
          </cell>
          <cell r="O172" t="str">
            <v>盒</v>
          </cell>
          <cell r="P172">
            <v>13.58</v>
          </cell>
          <cell r="Q172">
            <v>4.5</v>
          </cell>
          <cell r="R172">
            <v>1.54318181818182</v>
          </cell>
          <cell r="S172">
            <v>1.10446428571429</v>
          </cell>
          <cell r="T172">
            <v>1.39722201807892</v>
          </cell>
          <cell r="U172">
            <v>1.52642045454545</v>
          </cell>
          <cell r="V172">
            <v>1.01098083007631</v>
          </cell>
          <cell r="W172">
            <v>1</v>
          </cell>
        </row>
        <row r="173">
          <cell r="B173" t="str">
            <v>ZA04BAQ0397040100365</v>
          </cell>
          <cell r="C173" t="str">
            <v>清开灵（注射）</v>
          </cell>
          <cell r="D173" t="str">
            <v>注射</v>
          </cell>
          <cell r="E173" t="str">
            <v>清开灵注射
         液</v>
          </cell>
          <cell r="F173" t="str">
            <v>注射剂</v>
          </cell>
          <cell r="G173" t="e">
            <v>#N/A</v>
          </cell>
          <cell r="H173">
            <v>1</v>
          </cell>
          <cell r="I173" t="str">
            <v>每支装10ml</v>
          </cell>
          <cell r="J173" t="str">
            <v>玻璃安瓿装</v>
          </cell>
          <cell r="K173">
            <v>1</v>
          </cell>
          <cell r="L173" t="str">
            <v>支</v>
          </cell>
          <cell r="M173" t="str">
            <v>广东雷允上药业有限公司</v>
          </cell>
          <cell r="N173" t="str">
            <v>广东雷允上药业有限公司</v>
          </cell>
          <cell r="O173" t="str">
            <v>支</v>
          </cell>
          <cell r="P173">
            <v>13.17</v>
          </cell>
          <cell r="Q173">
            <v>3</v>
          </cell>
          <cell r="R173">
            <v>39.51</v>
          </cell>
          <cell r="S173">
            <v>10.62</v>
          </cell>
          <cell r="T173">
            <v>3.72033898305085</v>
          </cell>
          <cell r="U173">
            <v>39.51</v>
          </cell>
          <cell r="V173">
            <v>1</v>
          </cell>
        </row>
        <row r="174">
          <cell r="B174" t="str">
            <v>ZA04BAQ0397030100365</v>
          </cell>
          <cell r="C174" t="str">
            <v>清开灵（注射）</v>
          </cell>
          <cell r="D174" t="str">
            <v>注射</v>
          </cell>
          <cell r="E174" t="str">
            <v>清开灵注射
         液</v>
          </cell>
          <cell r="F174" t="str">
            <v>注射剂</v>
          </cell>
          <cell r="G174">
            <v>0</v>
          </cell>
          <cell r="H174">
            <v>1</v>
          </cell>
          <cell r="I174" t="str">
            <v>每支装2ml</v>
          </cell>
          <cell r="J174" t="str">
            <v>玻璃安瓿装</v>
          </cell>
          <cell r="K174">
            <v>1</v>
          </cell>
          <cell r="L174" t="str">
            <v>支</v>
          </cell>
          <cell r="M174" t="str">
            <v>广东雷允上药业有限公司</v>
          </cell>
          <cell r="N174" t="str">
            <v>广东雷允上药业有限公司</v>
          </cell>
          <cell r="O174" t="str">
            <v>支</v>
          </cell>
          <cell r="P174">
            <v>2.97</v>
          </cell>
          <cell r="Q174">
            <v>15</v>
          </cell>
          <cell r="R174">
            <v>44.55</v>
          </cell>
          <cell r="S174">
            <v>10.62</v>
          </cell>
          <cell r="T174">
            <v>4.19491525423729</v>
          </cell>
          <cell r="U174">
            <v>39.51</v>
          </cell>
          <cell r="V174">
            <v>1.12756264236902</v>
          </cell>
          <cell r="W174">
            <v>2</v>
          </cell>
        </row>
        <row r="175">
          <cell r="B175" t="str">
            <v>ZA04BAQ0397040100375</v>
          </cell>
          <cell r="C175" t="str">
            <v>清开灵（注射）</v>
          </cell>
          <cell r="D175" t="str">
            <v>注射</v>
          </cell>
          <cell r="E175" t="str">
            <v>清开灵注射
         液</v>
          </cell>
          <cell r="F175" t="str">
            <v>注射液</v>
          </cell>
          <cell r="G175" t="e">
            <v>#N/A</v>
          </cell>
          <cell r="H175">
            <v>1</v>
          </cell>
          <cell r="I175" t="str">
            <v>每支装10ml</v>
          </cell>
          <cell r="J175" t="str">
            <v>无色安瓿</v>
          </cell>
          <cell r="K175">
            <v>1</v>
          </cell>
          <cell r="L175" t="str">
            <v>支</v>
          </cell>
          <cell r="M175" t="str">
            <v>广州白云山明兴制药有限公司</v>
          </cell>
          <cell r="N175" t="str">
            <v>广州白云山明兴制药有限公司</v>
          </cell>
          <cell r="O175" t="str">
            <v>支</v>
          </cell>
          <cell r="P175">
            <v>10.07</v>
          </cell>
          <cell r="Q175">
            <v>3</v>
          </cell>
          <cell r="R175">
            <v>30.21</v>
          </cell>
          <cell r="S175">
            <v>10.62</v>
          </cell>
          <cell r="T175">
            <v>2.84463276836158</v>
          </cell>
          <cell r="U175">
            <v>30.21</v>
          </cell>
          <cell r="V175">
            <v>1</v>
          </cell>
        </row>
        <row r="176">
          <cell r="B176" t="str">
            <v>ZA04BAQ0397030100375</v>
          </cell>
          <cell r="C176" t="str">
            <v>清开灵（注射）</v>
          </cell>
          <cell r="D176" t="str">
            <v>注射</v>
          </cell>
          <cell r="E176" t="str">
            <v>清开灵注射
         液</v>
          </cell>
          <cell r="F176" t="str">
            <v>注射液</v>
          </cell>
          <cell r="G176">
            <v>0</v>
          </cell>
          <cell r="H176">
            <v>1</v>
          </cell>
          <cell r="I176" t="str">
            <v>每支装2ml</v>
          </cell>
          <cell r="J176" t="str">
            <v>无色安瓿</v>
          </cell>
          <cell r="K176">
            <v>1</v>
          </cell>
          <cell r="L176" t="str">
            <v>支</v>
          </cell>
          <cell r="M176" t="str">
            <v>广州白云山明兴制药有限公司</v>
          </cell>
          <cell r="N176" t="str">
            <v>广州白云山明兴制药有限公司</v>
          </cell>
          <cell r="O176" t="str">
            <v>支</v>
          </cell>
          <cell r="P176">
            <v>2.97</v>
          </cell>
          <cell r="Q176">
            <v>15</v>
          </cell>
          <cell r="R176">
            <v>44.55</v>
          </cell>
          <cell r="S176">
            <v>10.62</v>
          </cell>
          <cell r="T176">
            <v>4.19491525423729</v>
          </cell>
          <cell r="U176">
            <v>30.21</v>
          </cell>
          <cell r="V176">
            <v>1.4746772591857</v>
          </cell>
          <cell r="W176">
            <v>2</v>
          </cell>
        </row>
        <row r="177">
          <cell r="B177" t="str">
            <v>ZA04BAQ0397030203060</v>
          </cell>
          <cell r="C177" t="str">
            <v>清开灵（注射）</v>
          </cell>
          <cell r="D177" t="str">
            <v>注射</v>
          </cell>
          <cell r="E177" t="str">
            <v>清开灵注射
         液</v>
          </cell>
          <cell r="F177" t="str">
            <v>注射剂</v>
          </cell>
          <cell r="G177" t="e">
            <v>#N/A</v>
          </cell>
          <cell r="H177">
            <v>1</v>
          </cell>
          <cell r="I177" t="str">
            <v>每支装10ml</v>
          </cell>
          <cell r="J177" t="str">
            <v>安瓿</v>
          </cell>
          <cell r="K177">
            <v>1</v>
          </cell>
          <cell r="L177" t="str">
            <v>支</v>
          </cell>
          <cell r="M177" t="str">
            <v>河南省神农药业有限公司</v>
          </cell>
          <cell r="N177" t="str">
            <v>河南省神农药业有限公司</v>
          </cell>
          <cell r="O177" t="str">
            <v>支</v>
          </cell>
          <cell r="P177">
            <v>3.55</v>
          </cell>
          <cell r="Q177">
            <v>3</v>
          </cell>
          <cell r="R177">
            <v>10.65</v>
          </cell>
          <cell r="S177">
            <v>10.62</v>
          </cell>
          <cell r="T177">
            <v>1.00282485875706</v>
          </cell>
          <cell r="U177">
            <v>10.65</v>
          </cell>
          <cell r="V177">
            <v>1</v>
          </cell>
        </row>
        <row r="178">
          <cell r="B178" t="str">
            <v>ZA04BAQ0397030103060</v>
          </cell>
          <cell r="C178" t="str">
            <v>清开灵（注射）</v>
          </cell>
          <cell r="D178" t="str">
            <v>注射</v>
          </cell>
          <cell r="E178" t="str">
            <v>清开灵注射
         液</v>
          </cell>
          <cell r="F178" t="str">
            <v>注射剂</v>
          </cell>
          <cell r="G178" t="e">
            <v>#N/A</v>
          </cell>
          <cell r="H178">
            <v>1</v>
          </cell>
          <cell r="I178" t="str">
            <v>每支装2ml</v>
          </cell>
          <cell r="J178" t="str">
            <v>安瓿</v>
          </cell>
          <cell r="K178">
            <v>1</v>
          </cell>
          <cell r="L178" t="str">
            <v>支</v>
          </cell>
          <cell r="M178" t="str">
            <v>河南省神农药业有限公司</v>
          </cell>
          <cell r="N178" t="str">
            <v>河南省神农药业有限公司</v>
          </cell>
          <cell r="O178" t="str">
            <v>支</v>
          </cell>
          <cell r="P178">
            <v>0.99</v>
          </cell>
          <cell r="Q178">
            <v>15</v>
          </cell>
          <cell r="R178">
            <v>14.85</v>
          </cell>
          <cell r="S178">
            <v>10.62</v>
          </cell>
          <cell r="T178">
            <v>1.39830508474576</v>
          </cell>
          <cell r="U178">
            <v>10.65</v>
          </cell>
          <cell r="V178">
            <v>1.3943661971831</v>
          </cell>
          <cell r="W178">
            <v>2</v>
          </cell>
        </row>
        <row r="179">
          <cell r="B179" t="str">
            <v>ZA04BAQ0397010102943</v>
          </cell>
          <cell r="C179" t="str">
            <v>清开灵（注射）</v>
          </cell>
          <cell r="D179" t="str">
            <v>注射</v>
          </cell>
          <cell r="E179" t="str">
            <v>清开灵注射
         液</v>
          </cell>
          <cell r="F179" t="str">
            <v>注射液</v>
          </cell>
          <cell r="G179" t="e">
            <v>#N/A</v>
          </cell>
          <cell r="H179">
            <v>1</v>
          </cell>
          <cell r="I179" t="str">
            <v>每支装10ml</v>
          </cell>
          <cell r="J179" t="str">
            <v>安瓿</v>
          </cell>
          <cell r="K179">
            <v>1</v>
          </cell>
          <cell r="L179" t="str">
            <v>支</v>
          </cell>
          <cell r="M179" t="str">
            <v>山西太行药业股份有限公司</v>
          </cell>
          <cell r="N179" t="str">
            <v>山西太行药业股份有限公司</v>
          </cell>
          <cell r="O179" t="str">
            <v>支</v>
          </cell>
          <cell r="P179">
            <v>3.54</v>
          </cell>
          <cell r="Q179">
            <v>3</v>
          </cell>
          <cell r="R179">
            <v>10.62</v>
          </cell>
          <cell r="S179">
            <v>10.62</v>
          </cell>
          <cell r="T179">
            <v>1</v>
          </cell>
          <cell r="U179">
            <v>10.62</v>
          </cell>
          <cell r="V179">
            <v>1</v>
          </cell>
        </row>
        <row r="180">
          <cell r="B180" t="str">
            <v>ZA04BAQ0397040102943</v>
          </cell>
          <cell r="C180" t="str">
            <v>清开灵（注射）</v>
          </cell>
          <cell r="D180" t="str">
            <v>注射</v>
          </cell>
          <cell r="E180" t="str">
            <v>清开灵注射
         液</v>
          </cell>
          <cell r="F180" t="str">
            <v>注射液</v>
          </cell>
          <cell r="G180" t="e">
            <v>#N/A</v>
          </cell>
          <cell r="H180">
            <v>1</v>
          </cell>
          <cell r="I180" t="str">
            <v>每支装5ml</v>
          </cell>
          <cell r="J180" t="str">
            <v>安瓿</v>
          </cell>
          <cell r="K180">
            <v>1</v>
          </cell>
          <cell r="L180" t="str">
            <v>支</v>
          </cell>
          <cell r="M180" t="str">
            <v>山西太行药业股份有限公司</v>
          </cell>
          <cell r="N180" t="str">
            <v>山西太行药业股份有限公司</v>
          </cell>
          <cell r="O180" t="str">
            <v>支</v>
          </cell>
          <cell r="P180">
            <v>2.31</v>
          </cell>
          <cell r="Q180">
            <v>6</v>
          </cell>
          <cell r="R180">
            <v>13.86</v>
          </cell>
          <cell r="S180">
            <v>10.62</v>
          </cell>
          <cell r="T180">
            <v>1.30508474576271</v>
          </cell>
          <cell r="U180">
            <v>10.62</v>
          </cell>
          <cell r="V180">
            <v>1.30508474576271</v>
          </cell>
          <cell r="W180">
            <v>2</v>
          </cell>
        </row>
        <row r="181">
          <cell r="B181" t="str">
            <v>ZA04BAQ0397020102943</v>
          </cell>
          <cell r="C181" t="str">
            <v>清开灵（注射）</v>
          </cell>
          <cell r="D181" t="str">
            <v>注射</v>
          </cell>
          <cell r="E181" t="str">
            <v>清开灵注射
         液</v>
          </cell>
          <cell r="F181" t="str">
            <v>注射液</v>
          </cell>
          <cell r="G181">
            <v>0</v>
          </cell>
          <cell r="H181">
            <v>1</v>
          </cell>
          <cell r="I181" t="str">
            <v>每支装2ml</v>
          </cell>
          <cell r="J181" t="str">
            <v>低硼硅玻璃安
瓿</v>
          </cell>
          <cell r="K181">
            <v>1</v>
          </cell>
          <cell r="L181" t="str">
            <v>支</v>
          </cell>
          <cell r="M181" t="str">
            <v>山西太行药业股份有限公司</v>
          </cell>
          <cell r="N181" t="str">
            <v>山西太行药业股份有限公司</v>
          </cell>
          <cell r="O181" t="str">
            <v>支</v>
          </cell>
          <cell r="P181">
            <v>0.99</v>
          </cell>
          <cell r="Q181">
            <v>15</v>
          </cell>
          <cell r="R181">
            <v>14.85</v>
          </cell>
          <cell r="S181">
            <v>10.62</v>
          </cell>
          <cell r="T181">
            <v>1.39830508474576</v>
          </cell>
          <cell r="U181">
            <v>10.62</v>
          </cell>
          <cell r="V181">
            <v>1.39830508474576</v>
          </cell>
          <cell r="W181">
            <v>2</v>
          </cell>
        </row>
        <row r="182">
          <cell r="B182" t="str">
            <v>ZA04BAQ0397010202820</v>
          </cell>
          <cell r="C182" t="str">
            <v>清开灵（注射）</v>
          </cell>
          <cell r="D182" t="str">
            <v>注射</v>
          </cell>
          <cell r="E182" t="str">
            <v>清开灵注射
         液</v>
          </cell>
          <cell r="F182" t="str">
            <v>注射剂</v>
          </cell>
          <cell r="G182">
            <v>0</v>
          </cell>
          <cell r="H182">
            <v>1</v>
          </cell>
          <cell r="I182" t="str">
            <v>每支装2ml</v>
          </cell>
          <cell r="J182" t="str">
            <v>安瓿装</v>
          </cell>
          <cell r="K182">
            <v>1</v>
          </cell>
          <cell r="L182" t="str">
            <v>支</v>
          </cell>
          <cell r="M182" t="str">
            <v>神威药业(四川)有限公司</v>
          </cell>
          <cell r="N182" t="str">
            <v>神威药业(四川)有限公司</v>
          </cell>
          <cell r="O182" t="str">
            <v>支</v>
          </cell>
          <cell r="P182">
            <v>2.45</v>
          </cell>
          <cell r="Q182">
            <v>15</v>
          </cell>
          <cell r="R182">
            <v>36.75</v>
          </cell>
          <cell r="S182">
            <v>10.62</v>
          </cell>
          <cell r="T182">
            <v>3.46045197740113</v>
          </cell>
          <cell r="U182">
            <v>36.75</v>
          </cell>
          <cell r="V182">
            <v>1</v>
          </cell>
        </row>
        <row r="183">
          <cell r="B183" t="str">
            <v>ZA04BAQ0397030202646</v>
          </cell>
          <cell r="C183" t="str">
            <v>清开灵（注射）</v>
          </cell>
          <cell r="D183" t="str">
            <v>注射</v>
          </cell>
          <cell r="E183" t="str">
            <v>清开灵注射
         液</v>
          </cell>
          <cell r="F183" t="str">
            <v>注射液</v>
          </cell>
          <cell r="G183" t="e">
            <v>#N/A</v>
          </cell>
          <cell r="H183">
            <v>1</v>
          </cell>
          <cell r="I183" t="str">
            <v>5ml</v>
          </cell>
          <cell r="J183" t="str">
            <v>安瓿装</v>
          </cell>
          <cell r="K183">
            <v>1</v>
          </cell>
          <cell r="L183" t="str">
            <v>支</v>
          </cell>
          <cell r="M183" t="str">
            <v>神威药业集团有限公司</v>
          </cell>
          <cell r="N183" t="str">
            <v>神威药业集团有限公司</v>
          </cell>
          <cell r="O183" t="str">
            <v>支</v>
          </cell>
          <cell r="P183">
            <v>7.42</v>
          </cell>
          <cell r="Q183">
            <v>6</v>
          </cell>
          <cell r="R183">
            <v>44.52</v>
          </cell>
          <cell r="S183">
            <v>10.62</v>
          </cell>
          <cell r="T183">
            <v>4.19209039548023</v>
          </cell>
          <cell r="U183">
            <v>44.52</v>
          </cell>
          <cell r="V183">
            <v>1</v>
          </cell>
        </row>
        <row r="184">
          <cell r="B184" t="str">
            <v>ZA04BAQ0397010100223</v>
          </cell>
          <cell r="C184" t="str">
            <v>清开灵（注射）</v>
          </cell>
          <cell r="D184" t="str">
            <v>注射</v>
          </cell>
          <cell r="E184" t="str">
            <v>清开灵注射
         液</v>
          </cell>
          <cell r="F184" t="str">
            <v>注射液</v>
          </cell>
          <cell r="G184">
            <v>0</v>
          </cell>
          <cell r="H184">
            <v>1</v>
          </cell>
          <cell r="I184" t="str">
            <v>每支装10ml</v>
          </cell>
          <cell r="J184" t="str">
            <v>玻璃安瓿包装</v>
          </cell>
          <cell r="K184">
            <v>1</v>
          </cell>
          <cell r="L184" t="str">
            <v>支</v>
          </cell>
          <cell r="M184" t="str">
            <v>亚宝药业集团股份有限公司</v>
          </cell>
          <cell r="N184" t="str">
            <v>亚宝药业集团股份有限公司</v>
          </cell>
          <cell r="O184" t="str">
            <v>支</v>
          </cell>
          <cell r="P184">
            <v>14.85</v>
          </cell>
          <cell r="Q184">
            <v>3</v>
          </cell>
          <cell r="R184">
            <v>44.55</v>
          </cell>
          <cell r="S184">
            <v>10.62</v>
          </cell>
          <cell r="T184">
            <v>4.19491525423729</v>
          </cell>
          <cell r="U184">
            <v>44.55</v>
          </cell>
          <cell r="V184">
            <v>1</v>
          </cell>
        </row>
        <row r="185">
          <cell r="B185" t="str">
            <v>ZA04BAQ0397020100223</v>
          </cell>
          <cell r="C185" t="str">
            <v>清开灵（注射）</v>
          </cell>
          <cell r="D185" t="str">
            <v>注射</v>
          </cell>
          <cell r="E185" t="str">
            <v>清开灵注射
         液</v>
          </cell>
          <cell r="F185" t="str">
            <v>注射液</v>
          </cell>
          <cell r="G185" t="e">
            <v>#N/A</v>
          </cell>
          <cell r="H185">
            <v>1</v>
          </cell>
          <cell r="I185" t="str">
            <v>每支装2ml</v>
          </cell>
          <cell r="J185" t="str">
            <v>玻璃安瓿包装</v>
          </cell>
          <cell r="K185">
            <v>1</v>
          </cell>
          <cell r="L185" t="str">
            <v>支</v>
          </cell>
          <cell r="M185" t="str">
            <v>亚宝药业集团股份有限公司</v>
          </cell>
          <cell r="N185" t="str">
            <v>亚宝药业集团股份有限公司</v>
          </cell>
          <cell r="O185" t="str">
            <v>支</v>
          </cell>
          <cell r="P185">
            <v>2.97</v>
          </cell>
          <cell r="Q185">
            <v>15</v>
          </cell>
          <cell r="R185">
            <v>44.55</v>
          </cell>
          <cell r="S185">
            <v>10.62</v>
          </cell>
          <cell r="T185">
            <v>4.19491525423729</v>
          </cell>
          <cell r="U185">
            <v>44.55</v>
          </cell>
          <cell r="V185">
            <v>1</v>
          </cell>
        </row>
        <row r="186">
          <cell r="B186" t="str">
            <v>ZA09HAS0501010303485</v>
          </cell>
          <cell r="C186" t="str">
            <v>生脉 、益气复
脉</v>
          </cell>
          <cell r="D186" t="str">
            <v>口服</v>
          </cell>
          <cell r="E186" t="str">
            <v>生脉饮</v>
          </cell>
          <cell r="F186" t="str">
            <v>合剂</v>
          </cell>
          <cell r="G186" t="e">
            <v>#N/A</v>
          </cell>
          <cell r="H186">
            <v>1.125</v>
          </cell>
          <cell r="I186" t="str">
            <v>每支装10毫
        升</v>
          </cell>
          <cell r="J186" t="str">
            <v>管制口服液瓶</v>
          </cell>
          <cell r="K186">
            <v>16</v>
          </cell>
          <cell r="L186" t="str">
            <v>支</v>
          </cell>
          <cell r="M186" t="str">
            <v>钓鱼台医药集团吉林天强制药股份有限公司</v>
          </cell>
          <cell r="N186" t="str">
            <v>钓鱼台医药集团吉林天强制药股份有限公司</v>
          </cell>
          <cell r="O186" t="str">
            <v>盒</v>
          </cell>
          <cell r="P186">
            <v>14.22</v>
          </cell>
          <cell r="Q186">
            <v>3</v>
          </cell>
          <cell r="R186">
            <v>2.37</v>
          </cell>
          <cell r="S186">
            <v>1.2</v>
          </cell>
          <cell r="T186">
            <v>1.975</v>
          </cell>
          <cell r="U186">
            <v>2.37</v>
          </cell>
          <cell r="V186">
            <v>1</v>
          </cell>
        </row>
        <row r="187">
          <cell r="B187" t="str">
            <v>ZA09HAS0501010103485</v>
          </cell>
          <cell r="C187" t="str">
            <v>生脉 、益气复
脉</v>
          </cell>
          <cell r="D187" t="str">
            <v>口服</v>
          </cell>
          <cell r="E187" t="str">
            <v>生脉饮</v>
          </cell>
          <cell r="F187" t="str">
            <v>合剂</v>
          </cell>
          <cell r="G187">
            <v>0</v>
          </cell>
          <cell r="H187">
            <v>1.125</v>
          </cell>
          <cell r="I187" t="str">
            <v>每支装10毫
升</v>
          </cell>
          <cell r="J187" t="str">
            <v>管制口服液瓶</v>
          </cell>
          <cell r="K187">
            <v>10</v>
          </cell>
          <cell r="L187" t="str">
            <v>支</v>
          </cell>
          <cell r="M187" t="str">
            <v>钓鱼台医药集团吉林天强制药股份有限公司</v>
          </cell>
          <cell r="N187" t="str">
            <v>钓鱼台医药集团吉林天强制药股份有限公司</v>
          </cell>
          <cell r="O187" t="str">
            <v>盒</v>
          </cell>
          <cell r="P187">
            <v>8.89</v>
          </cell>
          <cell r="Q187">
            <v>3</v>
          </cell>
          <cell r="R187">
            <v>2.37066666666667</v>
          </cell>
          <cell r="S187">
            <v>1.2</v>
          </cell>
          <cell r="T187">
            <v>1.97555555555556</v>
          </cell>
          <cell r="U187">
            <v>2.37</v>
          </cell>
          <cell r="V187">
            <v>1.00028129395218</v>
          </cell>
        </row>
        <row r="188">
          <cell r="B188" t="str">
            <v>ZA09HAS0496010300064</v>
          </cell>
          <cell r="C188" t="str">
            <v>生脉 、益气复
脉</v>
          </cell>
          <cell r="D188" t="str">
            <v>口服</v>
          </cell>
          <cell r="E188" t="str">
            <v>生脉胶囊</v>
          </cell>
          <cell r="F188" t="str">
            <v>胶囊剂</v>
          </cell>
          <cell r="G188">
            <v>0</v>
          </cell>
          <cell r="H188">
            <v>1</v>
          </cell>
          <cell r="I188" t="str">
            <v>每粒装
0.35g</v>
          </cell>
          <cell r="J188" t="str">
            <v>药品包装用铝
箔 、聚氯乙烯
固体药用硬片</v>
          </cell>
          <cell r="K188">
            <v>27</v>
          </cell>
          <cell r="L188" t="str">
            <v>粒</v>
          </cell>
          <cell r="M188" t="str">
            <v>复寿堂药业河南省有限公司</v>
          </cell>
          <cell r="N188" t="str">
            <v>复寿堂药业河南省有限公司</v>
          </cell>
          <cell r="O188" t="str">
            <v>盒</v>
          </cell>
          <cell r="P188">
            <v>15.19</v>
          </cell>
          <cell r="Q188">
            <v>9</v>
          </cell>
          <cell r="R188">
            <v>5.06333333333333</v>
          </cell>
          <cell r="S188">
            <v>1.2</v>
          </cell>
          <cell r="T188">
            <v>4.21944444444444</v>
          </cell>
          <cell r="U188">
            <v>5.06333333333333</v>
          </cell>
          <cell r="V188">
            <v>1</v>
          </cell>
        </row>
        <row r="189">
          <cell r="B189" t="str">
            <v>ZA09GAS0502010105718</v>
          </cell>
          <cell r="C189" t="str">
            <v>生脉 、益气复
脉</v>
          </cell>
          <cell r="D189" t="str">
            <v>口服</v>
          </cell>
          <cell r="E189" t="str">
            <v>生脉饮(党参
方)</v>
          </cell>
          <cell r="F189" t="str">
            <v>合剂</v>
          </cell>
          <cell r="G189">
            <v>0</v>
          </cell>
          <cell r="H189">
            <v>1.125</v>
          </cell>
          <cell r="I189" t="str">
            <v>每支10ml</v>
          </cell>
          <cell r="J189" t="str">
            <v>玻璃瓶</v>
          </cell>
          <cell r="K189">
            <v>6</v>
          </cell>
          <cell r="L189" t="str">
            <v>支</v>
          </cell>
          <cell r="M189" t="str">
            <v>广州市联瑞制药有限公司</v>
          </cell>
          <cell r="N189" t="str">
            <v>一品红生物医药有限公司</v>
          </cell>
          <cell r="O189" t="str">
            <v>盒</v>
          </cell>
          <cell r="P189">
            <v>9.6</v>
          </cell>
          <cell r="Q189">
            <v>3</v>
          </cell>
          <cell r="R189">
            <v>4.26666666666667</v>
          </cell>
          <cell r="S189">
            <v>1.2</v>
          </cell>
          <cell r="T189">
            <v>3.55555555555556</v>
          </cell>
          <cell r="U189">
            <v>4.26666666666667</v>
          </cell>
          <cell r="V189">
            <v>0.999999999999999</v>
          </cell>
        </row>
        <row r="190">
          <cell r="B190" t="str">
            <v>ZA09GAS0502010205718</v>
          </cell>
          <cell r="C190" t="str">
            <v>生脉 、益气复
脉</v>
          </cell>
          <cell r="D190" t="str">
            <v>口服</v>
          </cell>
          <cell r="E190" t="str">
            <v>生脉饮(党参
方)</v>
          </cell>
          <cell r="F190" t="str">
            <v>合剂</v>
          </cell>
          <cell r="G190" t="e">
            <v>#N/A</v>
          </cell>
          <cell r="H190">
            <v>1.125</v>
          </cell>
          <cell r="I190" t="str">
            <v>每支10ml</v>
          </cell>
          <cell r="J190" t="str">
            <v>玻璃瓶</v>
          </cell>
          <cell r="K190">
            <v>10</v>
          </cell>
          <cell r="L190" t="str">
            <v>支</v>
          </cell>
          <cell r="M190" t="str">
            <v>广州市联瑞制药有限公司</v>
          </cell>
          <cell r="N190" t="str">
            <v>一品红生物医药有限公司</v>
          </cell>
          <cell r="O190" t="str">
            <v>盒</v>
          </cell>
          <cell r="P190">
            <v>16</v>
          </cell>
          <cell r="Q190">
            <v>3</v>
          </cell>
          <cell r="R190">
            <v>4.26666666666667</v>
          </cell>
          <cell r="S190">
            <v>1.2</v>
          </cell>
          <cell r="T190">
            <v>3.55555555555556</v>
          </cell>
          <cell r="U190">
            <v>4.26666666666667</v>
          </cell>
          <cell r="V190">
            <v>0.999999999999999</v>
          </cell>
        </row>
        <row r="191">
          <cell r="B191" t="str">
            <v>ZA09HAS0496010202294</v>
          </cell>
          <cell r="C191" t="str">
            <v>生脉 、益气复
脉</v>
          </cell>
          <cell r="D191" t="str">
            <v>口服</v>
          </cell>
          <cell r="E191" t="str">
            <v>生脉胶囊</v>
          </cell>
          <cell r="F191" t="str">
            <v>胶囊剂
(硬胶囊)</v>
          </cell>
          <cell r="G191" t="e">
            <v>#N/A</v>
          </cell>
          <cell r="H191">
            <v>1</v>
          </cell>
          <cell r="I191" t="str">
            <v>每粒装
     0.35g</v>
          </cell>
          <cell r="J191" t="str">
            <v>聚氯乙烯固体
药用硬片/药用
        铝箔</v>
          </cell>
          <cell r="K191">
            <v>36</v>
          </cell>
          <cell r="L191" t="str">
            <v>粒</v>
          </cell>
          <cell r="M191" t="str">
            <v>国药集团宜宾制药有限责任公司</v>
          </cell>
          <cell r="N191" t="str">
            <v>国药集团宜宾制药有限责任公司</v>
          </cell>
          <cell r="O191" t="str">
            <v>盒</v>
          </cell>
          <cell r="P191">
            <v>26.76</v>
          </cell>
          <cell r="Q191">
            <v>9</v>
          </cell>
          <cell r="R191">
            <v>6.69</v>
          </cell>
          <cell r="S191">
            <v>1.2</v>
          </cell>
          <cell r="T191">
            <v>5.575</v>
          </cell>
          <cell r="U191">
            <v>6.69</v>
          </cell>
          <cell r="V191">
            <v>1</v>
          </cell>
        </row>
        <row r="192">
          <cell r="B192" t="str">
            <v>ZA09HAS0496010402294</v>
          </cell>
          <cell r="C192" t="str">
            <v>生脉 、益气复
脉</v>
          </cell>
          <cell r="D192" t="str">
            <v>口服</v>
          </cell>
          <cell r="E192" t="str">
            <v>生脉胶囊</v>
          </cell>
          <cell r="F192" t="str">
            <v>胶囊剂</v>
          </cell>
          <cell r="G192" t="e">
            <v>#N/A</v>
          </cell>
          <cell r="H192">
            <v>1</v>
          </cell>
          <cell r="I192" t="str">
            <v>每粒装
     0.35g</v>
          </cell>
          <cell r="J192" t="str">
            <v>聚氯乙烯固体
药用硬片/药用
        铝箔</v>
          </cell>
          <cell r="K192">
            <v>12</v>
          </cell>
          <cell r="L192" t="str">
            <v>粒</v>
          </cell>
          <cell r="M192" t="str">
            <v>国药集团宜宾制药有限责任公司</v>
          </cell>
          <cell r="N192" t="str">
            <v>国药集团宜宾制药有限责任公司</v>
          </cell>
          <cell r="O192" t="str">
            <v>盒</v>
          </cell>
          <cell r="P192">
            <v>9.28</v>
          </cell>
          <cell r="Q192">
            <v>9</v>
          </cell>
          <cell r="R192">
            <v>6.96</v>
          </cell>
          <cell r="S192">
            <v>1.2</v>
          </cell>
          <cell r="T192">
            <v>5.8</v>
          </cell>
          <cell r="U192">
            <v>6.69</v>
          </cell>
          <cell r="V192">
            <v>1.04035874439462</v>
          </cell>
          <cell r="W192">
            <v>1</v>
          </cell>
        </row>
        <row r="193">
          <cell r="B193" t="str">
            <v>ZA09HAS0501010103040</v>
          </cell>
          <cell r="C193" t="str">
            <v>生脉 、益气复
脉</v>
          </cell>
          <cell r="D193" t="str">
            <v>口服</v>
          </cell>
          <cell r="E193" t="str">
            <v>生脉饮</v>
          </cell>
          <cell r="F193" t="str">
            <v>合剂</v>
          </cell>
          <cell r="G193">
            <v>0</v>
          </cell>
          <cell r="H193">
            <v>1.125</v>
          </cell>
          <cell r="I193" t="str">
            <v>每支装10ml</v>
          </cell>
          <cell r="J193" t="str">
            <v>低硼硅玻璃瓶</v>
          </cell>
          <cell r="K193">
            <v>10</v>
          </cell>
          <cell r="L193" t="str">
            <v>支</v>
          </cell>
          <cell r="M193" t="str">
            <v>河南百年康鑫药业有限公司</v>
          </cell>
          <cell r="N193" t="str">
            <v>河南百年康鑫药业有限公司</v>
          </cell>
          <cell r="O193" t="str">
            <v>盒</v>
          </cell>
          <cell r="P193">
            <v>9.9</v>
          </cell>
          <cell r="Q193">
            <v>3</v>
          </cell>
          <cell r="R193">
            <v>2.64</v>
          </cell>
          <cell r="S193">
            <v>1.2</v>
          </cell>
          <cell r="T193">
            <v>2.2</v>
          </cell>
          <cell r="U193">
            <v>2.64</v>
          </cell>
          <cell r="V193">
            <v>1</v>
          </cell>
        </row>
        <row r="194">
          <cell r="B194" t="str">
            <v>ZA09HAS0501010203040</v>
          </cell>
          <cell r="C194" t="str">
            <v>生脉 、益气复
脉</v>
          </cell>
          <cell r="D194" t="str">
            <v>口服</v>
          </cell>
          <cell r="E194" t="str">
            <v>生脉饮</v>
          </cell>
          <cell r="F194" t="str">
            <v>合剂</v>
          </cell>
          <cell r="G194" t="e">
            <v>#N/A</v>
          </cell>
          <cell r="H194">
            <v>1.125</v>
          </cell>
          <cell r="I194" t="str">
            <v>每支装10ml</v>
          </cell>
          <cell r="J194" t="str">
            <v>低硼硅玻璃瓶</v>
          </cell>
          <cell r="K194">
            <v>6</v>
          </cell>
          <cell r="L194" t="str">
            <v>支</v>
          </cell>
          <cell r="M194" t="str">
            <v>河南百年康鑫药业有限公司</v>
          </cell>
          <cell r="N194" t="str">
            <v>河南百年康鑫药业有限公司</v>
          </cell>
          <cell r="O194" t="str">
            <v>盒</v>
          </cell>
          <cell r="P194">
            <v>5.94</v>
          </cell>
          <cell r="Q194">
            <v>3</v>
          </cell>
          <cell r="R194">
            <v>2.64</v>
          </cell>
          <cell r="S194">
            <v>1.2</v>
          </cell>
          <cell r="T194">
            <v>2.2</v>
          </cell>
          <cell r="U194">
            <v>2.64</v>
          </cell>
          <cell r="V194">
            <v>1</v>
          </cell>
        </row>
        <row r="195">
          <cell r="B195" t="str">
            <v>ZA09HAS0501020204220</v>
          </cell>
          <cell r="C195" t="str">
            <v>生脉 、益气复
脉</v>
          </cell>
          <cell r="D195" t="str">
            <v>口服</v>
          </cell>
          <cell r="E195" t="str">
            <v>生脉饮</v>
          </cell>
          <cell r="F195" t="str">
            <v>口服液</v>
          </cell>
          <cell r="G195">
            <v>0</v>
          </cell>
          <cell r="H195">
            <v>1.125</v>
          </cell>
          <cell r="I195" t="str">
            <v>每支装10ml</v>
          </cell>
          <cell r="J195" t="str">
            <v>玻璃管制口服
液体瓶, 口服液
用卤化丁基橡
胶垫片</v>
          </cell>
          <cell r="K195">
            <v>12</v>
          </cell>
          <cell r="L195" t="str">
            <v>支</v>
          </cell>
          <cell r="M195" t="str">
            <v>河南福森药业有限公司</v>
          </cell>
          <cell r="N195" t="str">
            <v>河南福森药业有限公司</v>
          </cell>
          <cell r="O195" t="str">
            <v>盒</v>
          </cell>
          <cell r="P195">
            <v>18.36</v>
          </cell>
          <cell r="Q195">
            <v>3</v>
          </cell>
          <cell r="R195">
            <v>4.08</v>
          </cell>
          <cell r="S195">
            <v>1.2</v>
          </cell>
          <cell r="T195">
            <v>3.4</v>
          </cell>
          <cell r="U195">
            <v>4.08</v>
          </cell>
          <cell r="V195">
            <v>1</v>
          </cell>
        </row>
        <row r="196">
          <cell r="B196" t="str">
            <v>ZA09HAS0501010103125</v>
          </cell>
          <cell r="C196" t="str">
            <v>生脉 、益气复
脉</v>
          </cell>
          <cell r="D196" t="str">
            <v>口服</v>
          </cell>
          <cell r="E196" t="str">
            <v>生脉饮</v>
          </cell>
          <cell r="F196" t="str">
            <v>合剂</v>
          </cell>
          <cell r="G196">
            <v>0</v>
          </cell>
          <cell r="H196">
            <v>1.125</v>
          </cell>
          <cell r="I196" t="str">
            <v>10ml</v>
          </cell>
          <cell r="J196" t="str">
            <v>钠钙玻璃管制
口服液体瓶</v>
          </cell>
          <cell r="K196">
            <v>12</v>
          </cell>
          <cell r="L196" t="str">
            <v>支</v>
          </cell>
          <cell r="M196" t="str">
            <v>河南省康华药业股份有限公司</v>
          </cell>
          <cell r="N196" t="str">
            <v>河南省康华药业股份有限公司</v>
          </cell>
          <cell r="O196" t="str">
            <v>盒</v>
          </cell>
          <cell r="P196">
            <v>17.99</v>
          </cell>
          <cell r="Q196">
            <v>3</v>
          </cell>
          <cell r="R196">
            <v>3.99777777777778</v>
          </cell>
          <cell r="S196">
            <v>1.2</v>
          </cell>
          <cell r="T196">
            <v>3.33148148148148</v>
          </cell>
          <cell r="U196">
            <v>3.99777777777778</v>
          </cell>
          <cell r="V196">
            <v>0.999999999999999</v>
          </cell>
        </row>
        <row r="197">
          <cell r="B197" t="str">
            <v>ZA09HAS0501010203752</v>
          </cell>
          <cell r="C197" t="str">
            <v>生脉 、益气复
脉</v>
          </cell>
          <cell r="D197" t="str">
            <v>口服</v>
          </cell>
          <cell r="E197" t="str">
            <v>生脉饮</v>
          </cell>
          <cell r="F197" t="str">
            <v>合剂</v>
          </cell>
          <cell r="G197" t="e">
            <v>#N/A</v>
          </cell>
          <cell r="H197">
            <v>1.125</v>
          </cell>
          <cell r="I197" t="str">
            <v>每支装10毫
        升</v>
          </cell>
          <cell r="J197" t="str">
            <v>玻璃管制口服
     液体瓶装</v>
          </cell>
          <cell r="K197">
            <v>6</v>
          </cell>
          <cell r="L197" t="str">
            <v>支</v>
          </cell>
          <cell r="M197" t="str">
            <v>黑龙江瑞格制药有限公司</v>
          </cell>
          <cell r="N197" t="str">
            <v>黑龙江瑞格制药有限公司</v>
          </cell>
          <cell r="O197" t="str">
            <v>盒</v>
          </cell>
          <cell r="P197">
            <v>5.79</v>
          </cell>
          <cell r="Q197">
            <v>3</v>
          </cell>
          <cell r="R197">
            <v>2.57333333333333</v>
          </cell>
          <cell r="S197">
            <v>1.2</v>
          </cell>
          <cell r="T197">
            <v>2.14444444444444</v>
          </cell>
          <cell r="U197">
            <v>2.57333333333333</v>
          </cell>
          <cell r="V197">
            <v>1</v>
          </cell>
        </row>
        <row r="198">
          <cell r="B198" t="str">
            <v>ZA09HAS0501010103752</v>
          </cell>
          <cell r="C198" t="str">
            <v>生脉 、益气复
脉</v>
          </cell>
          <cell r="D198" t="str">
            <v>口服</v>
          </cell>
          <cell r="E198" t="str">
            <v>生脉饮</v>
          </cell>
          <cell r="F198" t="str">
            <v>合剂</v>
          </cell>
          <cell r="G198">
            <v>0</v>
          </cell>
          <cell r="H198">
            <v>1.125</v>
          </cell>
          <cell r="I198" t="str">
            <v>每支装10毫
        升</v>
          </cell>
          <cell r="J198" t="str">
            <v>玻璃管制口服
     液体瓶装</v>
          </cell>
          <cell r="K198">
            <v>10</v>
          </cell>
          <cell r="L198" t="str">
            <v>支</v>
          </cell>
          <cell r="M198" t="str">
            <v>黑龙江瑞格制药有限公司</v>
          </cell>
          <cell r="N198" t="str">
            <v>黑龙江瑞格制药有限公司</v>
          </cell>
          <cell r="O198" t="str">
            <v>盒</v>
          </cell>
          <cell r="P198">
            <v>9.66</v>
          </cell>
          <cell r="Q198">
            <v>3</v>
          </cell>
          <cell r="R198">
            <v>2.576</v>
          </cell>
          <cell r="S198">
            <v>1.2</v>
          </cell>
          <cell r="T198">
            <v>2.14666666666667</v>
          </cell>
          <cell r="U198">
            <v>2.57333333333333</v>
          </cell>
          <cell r="V198">
            <v>1.00103626943005</v>
          </cell>
        </row>
        <row r="199">
          <cell r="B199" t="str">
            <v>ZA09HAS0505010203794</v>
          </cell>
          <cell r="C199" t="str">
            <v>生脉 、益气复
脉</v>
          </cell>
          <cell r="D199" t="str">
            <v>口服</v>
          </cell>
          <cell r="E199" t="str">
            <v>生脉饮口服
液</v>
          </cell>
          <cell r="F199" t="str">
            <v>合剂</v>
          </cell>
          <cell r="G199">
            <v>0</v>
          </cell>
          <cell r="H199">
            <v>1.2375</v>
          </cell>
          <cell r="I199" t="str">
            <v>每1ml相当
于饮片0.4g,
    每支装
10ml(无蔗
       糖)</v>
          </cell>
          <cell r="J199" t="str">
            <v>低硼硅玻璃管
制口服液体瓶</v>
          </cell>
          <cell r="K199">
            <v>9</v>
          </cell>
          <cell r="L199" t="str">
            <v>支</v>
          </cell>
          <cell r="M199" t="str">
            <v>黑龙江瑞格制药有限公司</v>
          </cell>
          <cell r="N199" t="str">
            <v>黑龙江久久药业有限责任公司</v>
          </cell>
          <cell r="O199" t="str">
            <v>盒</v>
          </cell>
          <cell r="P199">
            <v>27.9</v>
          </cell>
          <cell r="Q199">
            <v>3</v>
          </cell>
          <cell r="R199">
            <v>7.51515151515151</v>
          </cell>
          <cell r="S199">
            <v>1.2</v>
          </cell>
          <cell r="T199">
            <v>6.26262626262626</v>
          </cell>
          <cell r="U199">
            <v>7.51515151515151</v>
          </cell>
          <cell r="V199">
            <v>1</v>
          </cell>
        </row>
        <row r="200">
          <cell r="B200" t="str">
            <v>ZA09GAS0502010101811</v>
          </cell>
          <cell r="C200" t="str">
            <v>生脉 、益气复
脉</v>
          </cell>
          <cell r="D200" t="str">
            <v>口服</v>
          </cell>
          <cell r="E200" t="str">
            <v>生脉饮(党参
方)</v>
          </cell>
          <cell r="F200" t="str">
            <v>合剂</v>
          </cell>
          <cell r="G200">
            <v>0</v>
          </cell>
          <cell r="H200">
            <v>1.125</v>
          </cell>
          <cell r="I200" t="str">
            <v>每支装10ml</v>
          </cell>
          <cell r="J200" t="str">
            <v>PVC/PE复合膜</v>
          </cell>
          <cell r="K200">
            <v>6</v>
          </cell>
          <cell r="L200" t="str">
            <v>支</v>
          </cell>
          <cell r="M200" t="str">
            <v>湖北虎泉药业有限公司</v>
          </cell>
          <cell r="N200" t="str">
            <v>湖北虎泉药业有限公司</v>
          </cell>
          <cell r="O200" t="str">
            <v>盒</v>
          </cell>
          <cell r="P200">
            <v>4.5</v>
          </cell>
          <cell r="Q200">
            <v>3</v>
          </cell>
          <cell r="R200">
            <v>2</v>
          </cell>
          <cell r="S200">
            <v>1.2</v>
          </cell>
          <cell r="T200">
            <v>1.66666666666667</v>
          </cell>
          <cell r="U200">
            <v>2</v>
          </cell>
          <cell r="V200">
            <v>1</v>
          </cell>
        </row>
        <row r="201">
          <cell r="B201" t="str">
            <v>ZA09GAS0502020101811</v>
          </cell>
          <cell r="C201" t="str">
            <v>生脉 、益气复
脉</v>
          </cell>
          <cell r="D201" t="str">
            <v>口服</v>
          </cell>
          <cell r="E201" t="str">
            <v>生脉饮(党参
方)</v>
          </cell>
          <cell r="F201" t="str">
            <v>合剂</v>
          </cell>
          <cell r="G201" t="e">
            <v>#N/A</v>
          </cell>
          <cell r="H201">
            <v>1.125</v>
          </cell>
          <cell r="I201" t="str">
            <v>每支装10ml</v>
          </cell>
          <cell r="J201" t="str">
            <v>PVC/PE复合膜
装</v>
          </cell>
          <cell r="K201">
            <v>12</v>
          </cell>
          <cell r="L201" t="str">
            <v>支</v>
          </cell>
          <cell r="M201" t="str">
            <v>湖北虎泉药业有限公司</v>
          </cell>
          <cell r="N201" t="str">
            <v>湖北虎泉药业有限公司</v>
          </cell>
          <cell r="O201" t="str">
            <v>盒</v>
          </cell>
          <cell r="P201">
            <v>9</v>
          </cell>
          <cell r="Q201">
            <v>3</v>
          </cell>
          <cell r="R201">
            <v>2</v>
          </cell>
          <cell r="S201">
            <v>1.2</v>
          </cell>
          <cell r="T201">
            <v>1.66666666666667</v>
          </cell>
          <cell r="U201">
            <v>2</v>
          </cell>
          <cell r="V201">
            <v>1</v>
          </cell>
        </row>
        <row r="202">
          <cell r="B202" t="str">
            <v>ZA09HAS0501010201833</v>
          </cell>
          <cell r="C202" t="str">
            <v>生脉 、益气复
脉</v>
          </cell>
          <cell r="D202" t="str">
            <v>口服</v>
          </cell>
          <cell r="E202" t="str">
            <v>生脉饮</v>
          </cell>
          <cell r="F202" t="str">
            <v>合剂</v>
          </cell>
          <cell r="G202">
            <v>0</v>
          </cell>
          <cell r="H202">
            <v>1.125</v>
          </cell>
          <cell r="I202" t="str">
            <v>每支装10ml</v>
          </cell>
          <cell r="J202" t="str">
            <v>玻璃瓶</v>
          </cell>
          <cell r="K202">
            <v>10</v>
          </cell>
          <cell r="L202" t="str">
            <v>支</v>
          </cell>
          <cell r="M202" t="str">
            <v>湖北民康制药有限公司</v>
          </cell>
          <cell r="N202" t="str">
            <v>湖北民康制药有限公司</v>
          </cell>
          <cell r="O202" t="str">
            <v>盒</v>
          </cell>
          <cell r="P202">
            <v>22.7</v>
          </cell>
          <cell r="Q202">
            <v>3</v>
          </cell>
          <cell r="R202">
            <v>6.05333333333333</v>
          </cell>
          <cell r="S202">
            <v>1.2</v>
          </cell>
          <cell r="T202">
            <v>5.04444444444445</v>
          </cell>
          <cell r="U202">
            <v>6.05333333333333</v>
          </cell>
          <cell r="V202">
            <v>1</v>
          </cell>
        </row>
        <row r="203">
          <cell r="B203" t="str">
            <v>ZA09HAS0501010101833</v>
          </cell>
          <cell r="C203" t="str">
            <v>生脉 、益气复
脉</v>
          </cell>
          <cell r="D203" t="str">
            <v>口服</v>
          </cell>
          <cell r="E203" t="str">
            <v>生脉饮</v>
          </cell>
          <cell r="F203" t="str">
            <v>合剂</v>
          </cell>
          <cell r="G203" t="e">
            <v>#N/A</v>
          </cell>
          <cell r="H203">
            <v>1.125</v>
          </cell>
          <cell r="I203" t="str">
            <v>每支装10ml</v>
          </cell>
          <cell r="J203" t="str">
            <v>玻璃瓶</v>
          </cell>
          <cell r="K203">
            <v>6</v>
          </cell>
          <cell r="L203" t="str">
            <v>支</v>
          </cell>
          <cell r="M203" t="str">
            <v>湖北民康制药有限公司</v>
          </cell>
          <cell r="N203" t="str">
            <v>湖北民康制药有限公司</v>
          </cell>
          <cell r="O203" t="str">
            <v>盒</v>
          </cell>
          <cell r="P203">
            <v>13.62</v>
          </cell>
          <cell r="Q203">
            <v>3</v>
          </cell>
          <cell r="R203">
            <v>6.05333333333333</v>
          </cell>
          <cell r="S203">
            <v>1.2</v>
          </cell>
          <cell r="T203">
            <v>5.04444444444445</v>
          </cell>
          <cell r="U203">
            <v>6.05333333333333</v>
          </cell>
          <cell r="V203">
            <v>1</v>
          </cell>
        </row>
        <row r="204">
          <cell r="B204" t="str">
            <v>ZA09GAS0502010101835</v>
          </cell>
          <cell r="C204" t="str">
            <v>生脉 、益气复
脉</v>
          </cell>
          <cell r="D204" t="str">
            <v>口服</v>
          </cell>
          <cell r="E204" t="str">
            <v>生脉饮(党参
方)</v>
          </cell>
          <cell r="F204" t="str">
            <v>合剂</v>
          </cell>
          <cell r="G204">
            <v>0</v>
          </cell>
          <cell r="H204">
            <v>1.125</v>
          </cell>
          <cell r="I204" t="str">
            <v>每支装10ml</v>
          </cell>
          <cell r="J204" t="str">
            <v>聚氯乙烯/低密
度聚乙烯口服
液体药用复合
硬片</v>
          </cell>
          <cell r="K204">
            <v>10</v>
          </cell>
          <cell r="L204" t="str">
            <v>支</v>
          </cell>
          <cell r="M204" t="str">
            <v>湖北纽兰药业有限公司</v>
          </cell>
          <cell r="N204" t="str">
            <v>湖北纽兰药业有限公司</v>
          </cell>
          <cell r="O204" t="str">
            <v>盒</v>
          </cell>
          <cell r="P204">
            <v>4.5</v>
          </cell>
          <cell r="Q204">
            <v>3</v>
          </cell>
          <cell r="R204">
            <v>1.2</v>
          </cell>
          <cell r="S204">
            <v>1.2</v>
          </cell>
          <cell r="T204">
            <v>1</v>
          </cell>
          <cell r="U204">
            <v>1.2</v>
          </cell>
          <cell r="V204">
            <v>1</v>
          </cell>
        </row>
        <row r="205">
          <cell r="B205" t="str">
            <v>ZA09HAS0501010101835</v>
          </cell>
          <cell r="C205" t="str">
            <v>生脉 、益气复
脉</v>
          </cell>
          <cell r="D205" t="str">
            <v>口服</v>
          </cell>
          <cell r="E205" t="str">
            <v>生脉饮</v>
          </cell>
          <cell r="F205" t="str">
            <v>合剂</v>
          </cell>
          <cell r="G205" t="e">
            <v>#N/A</v>
          </cell>
          <cell r="H205">
            <v>1.125</v>
          </cell>
          <cell r="I205" t="str">
            <v>每支装10ml</v>
          </cell>
          <cell r="J205" t="str">
            <v>无</v>
          </cell>
          <cell r="K205">
            <v>10</v>
          </cell>
          <cell r="L205" t="str">
            <v>支</v>
          </cell>
          <cell r="M205" t="str">
            <v>湖北纽兰药业有限公司</v>
          </cell>
          <cell r="N205" t="str">
            <v>湖北纽兰药业有限公司</v>
          </cell>
          <cell r="O205" t="str">
            <v>盒</v>
          </cell>
          <cell r="P205">
            <v>27.46</v>
          </cell>
          <cell r="Q205">
            <v>3</v>
          </cell>
          <cell r="R205">
            <v>7.32266666666667</v>
          </cell>
          <cell r="S205">
            <v>1.2</v>
          </cell>
          <cell r="T205">
            <v>6.10222222222222</v>
          </cell>
          <cell r="U205">
            <v>1.2</v>
          </cell>
          <cell r="V205">
            <v>6.10222222222222</v>
          </cell>
          <cell r="W205">
            <v>1</v>
          </cell>
        </row>
        <row r="206">
          <cell r="B206" t="str">
            <v>ZA09GAS0502010101793</v>
          </cell>
          <cell r="C206" t="str">
            <v>生脉 、益气复
脉</v>
          </cell>
          <cell r="D206" t="str">
            <v>口服</v>
          </cell>
          <cell r="E206" t="str">
            <v>生脉饮(党参
方)</v>
          </cell>
          <cell r="F206" t="str">
            <v>合剂</v>
          </cell>
          <cell r="G206">
            <v>0</v>
          </cell>
          <cell r="H206">
            <v>1.125</v>
          </cell>
          <cell r="I206" t="str">
            <v>每支10ml</v>
          </cell>
          <cell r="J206" t="str">
            <v>聚氯乙烯/低密
度聚乙烯液体
药用复合硬片</v>
          </cell>
          <cell r="K206">
            <v>10</v>
          </cell>
          <cell r="L206" t="str">
            <v>支</v>
          </cell>
          <cell r="M206" t="str">
            <v>湖北御金丹药业有限公司</v>
          </cell>
          <cell r="N206" t="str">
            <v>湖北叶真堂药业有限公司</v>
          </cell>
          <cell r="O206" t="str">
            <v>盒</v>
          </cell>
          <cell r="P206">
            <v>5.8</v>
          </cell>
          <cell r="Q206">
            <v>3</v>
          </cell>
          <cell r="R206">
            <v>1.54666666666667</v>
          </cell>
          <cell r="S206">
            <v>1.2</v>
          </cell>
          <cell r="T206">
            <v>1.28888888888889</v>
          </cell>
          <cell r="U206">
            <v>1.54666666666667</v>
          </cell>
          <cell r="V206">
            <v>0.999999999999998</v>
          </cell>
        </row>
        <row r="207">
          <cell r="B207" t="str">
            <v>ZA09GAS0502020301793</v>
          </cell>
          <cell r="C207" t="str">
            <v>生脉 、益气复
脉</v>
          </cell>
          <cell r="D207" t="str">
            <v>口服</v>
          </cell>
          <cell r="E207" t="str">
            <v>生脉饮(党参
方)</v>
          </cell>
          <cell r="F207" t="str">
            <v>合剂</v>
          </cell>
          <cell r="G207" t="e">
            <v>#N/A</v>
          </cell>
          <cell r="H207">
            <v>1.125</v>
          </cell>
          <cell r="I207" t="str">
            <v>每支10ml</v>
          </cell>
          <cell r="J207" t="str">
            <v>聚氯乙烯/低密
度聚乙烯液体
药用复合硬片</v>
          </cell>
          <cell r="K207">
            <v>11</v>
          </cell>
          <cell r="L207" t="str">
            <v>支</v>
          </cell>
          <cell r="M207" t="str">
            <v>湖北御金丹药业有限公司</v>
          </cell>
          <cell r="N207" t="str">
            <v>湖北叶真堂药业有限公司</v>
          </cell>
          <cell r="O207" t="str">
            <v>盒</v>
          </cell>
          <cell r="P207">
            <v>6.38</v>
          </cell>
          <cell r="Q207">
            <v>3</v>
          </cell>
          <cell r="R207">
            <v>1.54666666666667</v>
          </cell>
          <cell r="S207">
            <v>1.2</v>
          </cell>
          <cell r="T207">
            <v>1.28888888888889</v>
          </cell>
          <cell r="U207">
            <v>1.54666666666667</v>
          </cell>
          <cell r="V207">
            <v>0.999999999999998</v>
          </cell>
        </row>
        <row r="208">
          <cell r="B208" t="str">
            <v>ZA09HAS0501010203316</v>
          </cell>
          <cell r="C208" t="str">
            <v>生脉 、益气复
脉</v>
          </cell>
          <cell r="D208" t="str">
            <v>口服</v>
          </cell>
          <cell r="E208" t="str">
            <v>生脉饮</v>
          </cell>
          <cell r="F208" t="str">
            <v>合剂</v>
          </cell>
          <cell r="G208">
            <v>0</v>
          </cell>
          <cell r="H208">
            <v>1.125</v>
          </cell>
          <cell r="I208" t="str">
            <v>10ml</v>
          </cell>
          <cell r="J208" t="str">
            <v>钠钙玻璃瓶</v>
          </cell>
          <cell r="K208">
            <v>10</v>
          </cell>
          <cell r="L208" t="str">
            <v>支</v>
          </cell>
          <cell r="M208" t="str">
            <v>吉林省北芪科技制药有限公司</v>
          </cell>
          <cell r="N208" t="str">
            <v>吉林省北芪科技制药有限公司</v>
          </cell>
          <cell r="O208" t="str">
            <v>盒</v>
          </cell>
          <cell r="P208">
            <v>8.58</v>
          </cell>
          <cell r="Q208">
            <v>3</v>
          </cell>
          <cell r="R208">
            <v>2.288</v>
          </cell>
          <cell r="S208">
            <v>1.2</v>
          </cell>
          <cell r="T208">
            <v>1.90666666666667</v>
          </cell>
          <cell r="U208">
            <v>2.288</v>
          </cell>
          <cell r="V208">
            <v>1</v>
          </cell>
        </row>
        <row r="209">
          <cell r="B209" t="str">
            <v>ZA09HAS1009010103430</v>
          </cell>
          <cell r="C209" t="str">
            <v>生脉 、益气复
脉</v>
          </cell>
          <cell r="D209" t="str">
            <v>口服</v>
          </cell>
          <cell r="E209" t="str">
            <v>生脉饮(人参
方)</v>
          </cell>
          <cell r="F209" t="str">
            <v>合剂</v>
          </cell>
          <cell r="G209">
            <v>0</v>
          </cell>
          <cell r="H209">
            <v>1.125</v>
          </cell>
          <cell r="I209" t="str">
            <v>每支装10ml</v>
          </cell>
          <cell r="J209" t="str">
            <v>玻璃管支口服
         液瓶</v>
          </cell>
          <cell r="K209">
            <v>10</v>
          </cell>
          <cell r="L209" t="str">
            <v>支</v>
          </cell>
          <cell r="M209" t="str">
            <v>吉林省康福药业有限公司</v>
          </cell>
          <cell r="N209" t="str">
            <v>吉林省康福药业有限公司</v>
          </cell>
          <cell r="O209" t="str">
            <v>盒</v>
          </cell>
          <cell r="P209">
            <v>13.6</v>
          </cell>
          <cell r="Q209">
            <v>3</v>
          </cell>
          <cell r="R209">
            <v>3.62666666666667</v>
          </cell>
          <cell r="S209">
            <v>1.2</v>
          </cell>
          <cell r="T209">
            <v>3.02222222222222</v>
          </cell>
          <cell r="U209">
            <v>3.62666666666667</v>
          </cell>
          <cell r="V209">
            <v>0.999999999999999</v>
          </cell>
        </row>
        <row r="210">
          <cell r="B210" t="str">
            <v>ZA09HAS1009020403430</v>
          </cell>
          <cell r="C210" t="str">
            <v>生脉 、益气复
脉</v>
          </cell>
          <cell r="D210" t="str">
            <v>口服</v>
          </cell>
          <cell r="E210" t="str">
            <v>生脉饮(人参
方)</v>
          </cell>
          <cell r="F210" t="str">
            <v>合剂</v>
          </cell>
          <cell r="G210" t="e">
            <v>#N/A</v>
          </cell>
          <cell r="H210">
            <v>1.125</v>
          </cell>
          <cell r="I210" t="str">
            <v>每支装10ml</v>
          </cell>
          <cell r="J210" t="str">
            <v>玻璃管制口服
         液瓶</v>
          </cell>
          <cell r="K210">
            <v>6</v>
          </cell>
          <cell r="L210" t="str">
            <v>支</v>
          </cell>
          <cell r="M210" t="str">
            <v>吉林省康福药业有限公司</v>
          </cell>
          <cell r="N210" t="str">
            <v>吉林省康福药业有限公司</v>
          </cell>
          <cell r="O210" t="str">
            <v>盒</v>
          </cell>
          <cell r="P210">
            <v>8.16</v>
          </cell>
          <cell r="Q210">
            <v>3</v>
          </cell>
          <cell r="R210">
            <v>3.62666666666667</v>
          </cell>
          <cell r="S210">
            <v>1.2</v>
          </cell>
          <cell r="T210">
            <v>3.02222222222222</v>
          </cell>
          <cell r="U210">
            <v>3.62666666666667</v>
          </cell>
          <cell r="V210">
            <v>0.999999999999999</v>
          </cell>
        </row>
        <row r="211">
          <cell r="B211" t="str">
            <v>ZA09HAS0501020103376</v>
          </cell>
          <cell r="C211" t="str">
            <v>生脉 、益气复
脉</v>
          </cell>
          <cell r="D211" t="str">
            <v>口服</v>
          </cell>
          <cell r="E211" t="str">
            <v>生脉饮</v>
          </cell>
          <cell r="F211" t="str">
            <v>合剂</v>
          </cell>
          <cell r="G211" t="e">
            <v>#N/A</v>
          </cell>
          <cell r="H211">
            <v>1.125</v>
          </cell>
          <cell r="I211" t="str">
            <v>每支装10ml</v>
          </cell>
          <cell r="J211" t="str">
            <v>钠钙玻璃管制
    口服液体瓶</v>
          </cell>
          <cell r="K211">
            <v>60</v>
          </cell>
          <cell r="L211" t="str">
            <v>支</v>
          </cell>
          <cell r="M211" t="str">
            <v>吉林显锋科技制药有限公司</v>
          </cell>
          <cell r="N211" t="str">
            <v>吉林显锋科技制药有限公司</v>
          </cell>
          <cell r="O211" t="str">
            <v>盒</v>
          </cell>
          <cell r="P211">
            <v>59.4</v>
          </cell>
          <cell r="Q211">
            <v>3</v>
          </cell>
          <cell r="R211">
            <v>2.64</v>
          </cell>
          <cell r="S211">
            <v>1.2</v>
          </cell>
          <cell r="T211">
            <v>2.2</v>
          </cell>
          <cell r="U211">
            <v>2.64</v>
          </cell>
          <cell r="V211">
            <v>1</v>
          </cell>
        </row>
        <row r="212">
          <cell r="B212" t="str">
            <v>ZA09HAS0501010103376</v>
          </cell>
          <cell r="C212" t="str">
            <v>生脉 、益气复
脉</v>
          </cell>
          <cell r="D212" t="str">
            <v>口服</v>
          </cell>
          <cell r="E212" t="str">
            <v>生脉饮</v>
          </cell>
          <cell r="F212" t="str">
            <v>合剂</v>
          </cell>
          <cell r="G212">
            <v>0</v>
          </cell>
          <cell r="H212">
            <v>1.125</v>
          </cell>
          <cell r="I212" t="str">
            <v>每支装10ml</v>
          </cell>
          <cell r="J212" t="str">
            <v>钠钙玻璃管制
    口服液体瓶</v>
          </cell>
          <cell r="K212">
            <v>12</v>
          </cell>
          <cell r="L212" t="str">
            <v>支</v>
          </cell>
          <cell r="M212" t="str">
            <v>吉林显锋科技制药有限公司</v>
          </cell>
          <cell r="N212" t="str">
            <v>吉林显锋科技制药有限公司</v>
          </cell>
          <cell r="O212" t="str">
            <v>盒</v>
          </cell>
          <cell r="P212">
            <v>11.88</v>
          </cell>
          <cell r="Q212">
            <v>3</v>
          </cell>
          <cell r="R212">
            <v>2.64</v>
          </cell>
          <cell r="S212">
            <v>1.2</v>
          </cell>
          <cell r="T212">
            <v>2.2</v>
          </cell>
          <cell r="U212">
            <v>2.64</v>
          </cell>
          <cell r="V212">
            <v>1</v>
          </cell>
        </row>
        <row r="213">
          <cell r="B213" t="str">
            <v>ZA09HAS0501020203494</v>
          </cell>
          <cell r="C213" t="str">
            <v>生脉 、益气复
脉</v>
          </cell>
          <cell r="D213" t="str">
            <v>口服</v>
          </cell>
          <cell r="E213" t="str">
            <v>生脉饮</v>
          </cell>
          <cell r="F213" t="str">
            <v>合剂</v>
          </cell>
          <cell r="G213" t="e">
            <v>#N/A</v>
          </cell>
          <cell r="H213">
            <v>1.125</v>
          </cell>
          <cell r="I213" t="str">
            <v>每支装10ml</v>
          </cell>
          <cell r="J213" t="str">
            <v>玻璃管制口服
         液瓶</v>
          </cell>
          <cell r="K213">
            <v>12</v>
          </cell>
          <cell r="L213" t="str">
            <v>支</v>
          </cell>
          <cell r="M213" t="str">
            <v>吉林一正药业集团有限公司</v>
          </cell>
          <cell r="N213" t="str">
            <v>吉林一正药业集团有限公司</v>
          </cell>
          <cell r="O213" t="str">
            <v>盒</v>
          </cell>
          <cell r="P213">
            <v>25.05</v>
          </cell>
          <cell r="Q213">
            <v>3</v>
          </cell>
          <cell r="R213">
            <v>5.56666666666667</v>
          </cell>
          <cell r="S213">
            <v>1.2</v>
          </cell>
          <cell r="T213">
            <v>4.63888888888889</v>
          </cell>
          <cell r="U213">
            <v>5.56666666666667</v>
          </cell>
          <cell r="V213">
            <v>0.999999999999999</v>
          </cell>
        </row>
        <row r="214">
          <cell r="B214" t="str">
            <v>ZA09HAS0501010203494</v>
          </cell>
          <cell r="C214" t="str">
            <v>生脉 、益气复
脉</v>
          </cell>
          <cell r="D214" t="str">
            <v>口服</v>
          </cell>
          <cell r="E214" t="str">
            <v>生脉饮</v>
          </cell>
          <cell r="F214" t="str">
            <v>合剂</v>
          </cell>
          <cell r="G214">
            <v>0</v>
          </cell>
          <cell r="H214">
            <v>1.125</v>
          </cell>
          <cell r="I214" t="str">
            <v>每支装10ml</v>
          </cell>
          <cell r="J214" t="str">
            <v>玻璃管制口服
     液瓶包装</v>
          </cell>
          <cell r="K214">
            <v>10</v>
          </cell>
          <cell r="L214" t="str">
            <v>支</v>
          </cell>
          <cell r="M214" t="str">
            <v>吉林一正药业集团有限公司</v>
          </cell>
          <cell r="N214" t="str">
            <v>吉林一正药业集团有限公司</v>
          </cell>
          <cell r="O214" t="str">
            <v>盒</v>
          </cell>
          <cell r="P214">
            <v>20.88</v>
          </cell>
          <cell r="Q214">
            <v>3</v>
          </cell>
          <cell r="R214">
            <v>5.568</v>
          </cell>
          <cell r="S214">
            <v>1.2</v>
          </cell>
          <cell r="T214">
            <v>4.64</v>
          </cell>
          <cell r="U214">
            <v>5.56666666666667</v>
          </cell>
          <cell r="V214">
            <v>1.00023952095808</v>
          </cell>
        </row>
        <row r="215">
          <cell r="B215" t="str">
            <v>ZA09HAS0501010105367</v>
          </cell>
          <cell r="C215" t="str">
            <v>生脉 、益气复
脉</v>
          </cell>
          <cell r="D215" t="str">
            <v>口服</v>
          </cell>
          <cell r="E215" t="str">
            <v>生脉饮</v>
          </cell>
          <cell r="F215" t="str">
            <v>合剂</v>
          </cell>
          <cell r="G215">
            <v>0</v>
          </cell>
          <cell r="H215">
            <v>1.125</v>
          </cell>
          <cell r="I215" t="str">
            <v>10ml</v>
          </cell>
          <cell r="J215" t="str">
            <v>玻璃瓶</v>
          </cell>
          <cell r="K215">
            <v>10</v>
          </cell>
          <cell r="L215" t="str">
            <v>支</v>
          </cell>
          <cell r="M215" t="str">
            <v>江西诚志永丰药业有限责任公司</v>
          </cell>
          <cell r="N215" t="str">
            <v>江西诚志永丰药业有限责任公司</v>
          </cell>
          <cell r="O215" t="str">
            <v>盒</v>
          </cell>
          <cell r="P215">
            <v>12</v>
          </cell>
          <cell r="Q215">
            <v>3</v>
          </cell>
          <cell r="R215">
            <v>3.2</v>
          </cell>
          <cell r="S215">
            <v>1.2</v>
          </cell>
          <cell r="T215">
            <v>2.66666666666667</v>
          </cell>
          <cell r="U215">
            <v>3.2</v>
          </cell>
          <cell r="V215">
            <v>1</v>
          </cell>
        </row>
        <row r="216">
          <cell r="B216" t="str">
            <v>ZA09GAS0502030205306</v>
          </cell>
          <cell r="C216" t="str">
            <v>生脉 、益气复
脉</v>
          </cell>
          <cell r="D216" t="str">
            <v>口服</v>
          </cell>
          <cell r="E216" t="str">
            <v>生脉饮(党参
方)</v>
          </cell>
          <cell r="F216" t="str">
            <v>合剂</v>
          </cell>
          <cell r="G216" t="e">
            <v>#N/A</v>
          </cell>
          <cell r="H216">
            <v>1.125</v>
          </cell>
          <cell r="I216" t="str">
            <v>20ml/支</v>
          </cell>
          <cell r="J216" t="str">
            <v>药用玻璃瓶</v>
          </cell>
          <cell r="K216">
            <v>10</v>
          </cell>
          <cell r="L216" t="str">
            <v>支</v>
          </cell>
          <cell r="M216" t="str">
            <v>江西和盈药业有限公司</v>
          </cell>
          <cell r="N216" t="str">
            <v>江西和盈药业有限公司</v>
          </cell>
          <cell r="O216" t="str">
            <v>盒</v>
          </cell>
          <cell r="P216">
            <v>36.16</v>
          </cell>
          <cell r="Q216">
            <v>1.5</v>
          </cell>
          <cell r="R216">
            <v>4.82133333333333</v>
          </cell>
          <cell r="S216">
            <v>1.2</v>
          </cell>
          <cell r="T216">
            <v>4.01777777777778</v>
          </cell>
          <cell r="U216">
            <v>4.82133333333333</v>
          </cell>
          <cell r="V216">
            <v>1</v>
          </cell>
        </row>
        <row r="217">
          <cell r="B217" t="str">
            <v>ZA09HAS0501010505306</v>
          </cell>
          <cell r="C217" t="str">
            <v>生脉 、益气复
脉</v>
          </cell>
          <cell r="D217" t="str">
            <v>口服</v>
          </cell>
          <cell r="E217" t="str">
            <v>生脉饮</v>
          </cell>
          <cell r="F217" t="str">
            <v>合剂</v>
          </cell>
          <cell r="G217">
            <v>0</v>
          </cell>
          <cell r="H217">
            <v>1.125</v>
          </cell>
          <cell r="I217" t="str">
            <v>10ml/支</v>
          </cell>
          <cell r="J217" t="str">
            <v>药用玻璃瓶</v>
          </cell>
          <cell r="K217">
            <v>9</v>
          </cell>
          <cell r="L217" t="str">
            <v>支</v>
          </cell>
          <cell r="M217" t="str">
            <v>江西和盈药业有限公司</v>
          </cell>
          <cell r="N217" t="str">
            <v>江西和盈药业有限公司</v>
          </cell>
          <cell r="O217" t="str">
            <v>盒</v>
          </cell>
          <cell r="P217">
            <v>16.87</v>
          </cell>
          <cell r="Q217">
            <v>3</v>
          </cell>
          <cell r="R217">
            <v>4.99851851851852</v>
          </cell>
          <cell r="S217">
            <v>1.2</v>
          </cell>
          <cell r="T217">
            <v>4.16543209876543</v>
          </cell>
          <cell r="U217">
            <v>4.82133333333333</v>
          </cell>
          <cell r="V217">
            <v>1.03675024582104</v>
          </cell>
          <cell r="W217">
            <v>2</v>
          </cell>
        </row>
        <row r="218">
          <cell r="B218" t="str">
            <v>ZA09GAS0502010205390</v>
          </cell>
          <cell r="C218" t="str">
            <v>生脉 、益气复
脉</v>
          </cell>
          <cell r="D218" t="str">
            <v>口服</v>
          </cell>
          <cell r="E218" t="str">
            <v>生脉饮(党参
方)</v>
          </cell>
          <cell r="F218" t="str">
            <v>合剂</v>
          </cell>
          <cell r="G218">
            <v>0</v>
          </cell>
          <cell r="H218">
            <v>1.125</v>
          </cell>
          <cell r="I218" t="str">
            <v>10ml</v>
          </cell>
          <cell r="J218" t="str">
            <v>玻璃瓶</v>
          </cell>
          <cell r="K218">
            <v>12</v>
          </cell>
          <cell r="L218" t="str">
            <v>支</v>
          </cell>
          <cell r="M218" t="str">
            <v>江西钟山药业有限责任公司</v>
          </cell>
          <cell r="N218" t="str">
            <v>江西钟山药业有限责任公司</v>
          </cell>
          <cell r="O218" t="str">
            <v>盒</v>
          </cell>
          <cell r="P218">
            <v>10.2</v>
          </cell>
          <cell r="Q218">
            <v>3</v>
          </cell>
          <cell r="R218">
            <v>2.26666666666667</v>
          </cell>
          <cell r="S218">
            <v>1.2</v>
          </cell>
          <cell r="T218">
            <v>1.88888888888889</v>
          </cell>
          <cell r="U218">
            <v>2.26666666666667</v>
          </cell>
          <cell r="V218">
            <v>0.999999999999998</v>
          </cell>
        </row>
        <row r="219">
          <cell r="B219" t="str">
            <v>ZA09GAS0502010105390</v>
          </cell>
          <cell r="C219" t="str">
            <v>生脉 、益气复
脉</v>
          </cell>
          <cell r="D219" t="str">
            <v>口服</v>
          </cell>
          <cell r="E219" t="str">
            <v>生脉饮(党参
方)</v>
          </cell>
          <cell r="F219" t="str">
            <v>合剂</v>
          </cell>
          <cell r="G219" t="e">
            <v>#N/A</v>
          </cell>
          <cell r="H219">
            <v>1.125</v>
          </cell>
          <cell r="I219" t="str">
            <v>10ml</v>
          </cell>
          <cell r="J219" t="str">
            <v>玻璃瓶</v>
          </cell>
          <cell r="K219">
            <v>10</v>
          </cell>
          <cell r="L219" t="str">
            <v>支</v>
          </cell>
          <cell r="M219" t="str">
            <v>江西钟山药业有限责任公司</v>
          </cell>
          <cell r="N219" t="str">
            <v>江西钟山药业有限责任公司</v>
          </cell>
          <cell r="O219" t="str">
            <v>盒</v>
          </cell>
          <cell r="P219">
            <v>8.5</v>
          </cell>
          <cell r="Q219">
            <v>3</v>
          </cell>
          <cell r="R219">
            <v>2.26666666666667</v>
          </cell>
          <cell r="S219">
            <v>1.2</v>
          </cell>
          <cell r="T219">
            <v>1.88888888888889</v>
          </cell>
          <cell r="U219">
            <v>2.26666666666667</v>
          </cell>
          <cell r="V219">
            <v>0.999999999999998</v>
          </cell>
        </row>
        <row r="220">
          <cell r="B220" t="str">
            <v>ZA09HAS0501010104293</v>
          </cell>
          <cell r="C220" t="str">
            <v>生脉 、益气复
脉</v>
          </cell>
          <cell r="D220" t="str">
            <v>口服</v>
          </cell>
          <cell r="E220" t="str">
            <v>生脉饮</v>
          </cell>
          <cell r="F220" t="str">
            <v>合剂</v>
          </cell>
          <cell r="G220">
            <v>0</v>
          </cell>
          <cell r="H220">
            <v>1.125</v>
          </cell>
          <cell r="I220" t="str">
            <v>每支装10ml</v>
          </cell>
          <cell r="J220" t="str">
            <v>棕色玻璃瓶装</v>
          </cell>
          <cell r="K220">
            <v>10</v>
          </cell>
          <cell r="L220" t="str">
            <v>支</v>
          </cell>
          <cell r="M220" t="str">
            <v>精诚徽药药业股份有限公司</v>
          </cell>
          <cell r="N220" t="str">
            <v>精诚徽药药业股份有限公司</v>
          </cell>
          <cell r="O220" t="str">
            <v>盒</v>
          </cell>
          <cell r="P220">
            <v>13.05</v>
          </cell>
          <cell r="Q220">
            <v>3</v>
          </cell>
          <cell r="R220">
            <v>3.48</v>
          </cell>
          <cell r="S220">
            <v>1.2</v>
          </cell>
          <cell r="T220">
            <v>2.9</v>
          </cell>
          <cell r="U220">
            <v>3.48</v>
          </cell>
          <cell r="V220">
            <v>1</v>
          </cell>
        </row>
        <row r="221">
          <cell r="B221" t="str">
            <v>ZA09GAS0498010201912</v>
          </cell>
          <cell r="C221" t="str">
            <v>生脉 、益气复
脉</v>
          </cell>
          <cell r="D221" t="str">
            <v>口服</v>
          </cell>
          <cell r="E221" t="str">
            <v>生脉颗粒(党
参方)</v>
          </cell>
          <cell r="F221" t="str">
            <v>颗粒剂</v>
          </cell>
          <cell r="G221" t="e">
            <v>#N/A</v>
          </cell>
          <cell r="H221">
            <v>1.25</v>
          </cell>
          <cell r="I221" t="str">
            <v>每袋装10g</v>
          </cell>
          <cell r="J221" t="str">
            <v>聚酯/铝/聚乙
烯药品包装用
复合膜包装</v>
          </cell>
          <cell r="K221">
            <v>6</v>
          </cell>
          <cell r="L221" t="str">
            <v>袋</v>
          </cell>
          <cell r="M221" t="str">
            <v>李时珍医药集团有限公司</v>
          </cell>
          <cell r="N221" t="str">
            <v>李时珍医药集团有限公司</v>
          </cell>
          <cell r="O221" t="str">
            <v>盒</v>
          </cell>
          <cell r="P221">
            <v>11.76</v>
          </cell>
          <cell r="Q221">
            <v>3</v>
          </cell>
          <cell r="R221">
            <v>4.704</v>
          </cell>
          <cell r="S221">
            <v>1.2</v>
          </cell>
          <cell r="T221">
            <v>3.92</v>
          </cell>
          <cell r="U221">
            <v>4.704</v>
          </cell>
          <cell r="V221">
            <v>1</v>
          </cell>
        </row>
        <row r="222">
          <cell r="B222" t="str">
            <v>ZA09GAS0498010101912</v>
          </cell>
          <cell r="C222" t="str">
            <v>生脉 、益气复
脉</v>
          </cell>
          <cell r="D222" t="str">
            <v>口服</v>
          </cell>
          <cell r="E222" t="str">
            <v>生脉颗粒(党
参方)</v>
          </cell>
          <cell r="F222" t="str">
            <v>颗粒剂</v>
          </cell>
          <cell r="G222">
            <v>0</v>
          </cell>
          <cell r="H222">
            <v>1.25</v>
          </cell>
          <cell r="I222" t="str">
            <v>每袋装10g</v>
          </cell>
          <cell r="J222" t="str">
            <v>聚酯/铝/聚乙
烯药品包装用
       复合膜</v>
          </cell>
          <cell r="K222">
            <v>10</v>
          </cell>
          <cell r="L222" t="str">
            <v>袋</v>
          </cell>
          <cell r="M222" t="str">
            <v>李时珍医药集团有限公司</v>
          </cell>
          <cell r="N222" t="str">
            <v>李时珍医药集团有限公司</v>
          </cell>
          <cell r="O222" t="str">
            <v>盒</v>
          </cell>
          <cell r="P222">
            <v>19.6</v>
          </cell>
          <cell r="Q222">
            <v>3</v>
          </cell>
          <cell r="R222">
            <v>4.704</v>
          </cell>
          <cell r="S222">
            <v>1.2</v>
          </cell>
          <cell r="T222">
            <v>3.92</v>
          </cell>
          <cell r="U222">
            <v>4.704</v>
          </cell>
          <cell r="V222">
            <v>1</v>
          </cell>
        </row>
        <row r="223">
          <cell r="B223" t="str">
            <v>ZA09HAS0501030103509</v>
          </cell>
          <cell r="C223" t="str">
            <v>生脉 、益气复
脉</v>
          </cell>
          <cell r="D223" t="str">
            <v>口服</v>
          </cell>
          <cell r="E223" t="str">
            <v>生脉饮</v>
          </cell>
          <cell r="F223" t="str">
            <v>合剂</v>
          </cell>
          <cell r="G223">
            <v>0</v>
          </cell>
          <cell r="H223">
            <v>1.125</v>
          </cell>
          <cell r="I223" t="str">
            <v>每支装10ml</v>
          </cell>
          <cell r="J223" t="str">
            <v>钠钙玻璃管制
    口服液体瓶</v>
          </cell>
          <cell r="K223">
            <v>10</v>
          </cell>
          <cell r="L223" t="str">
            <v>支</v>
          </cell>
          <cell r="M223" t="str">
            <v>辽源誉隆亚东药业有限责任公司</v>
          </cell>
          <cell r="N223" t="str">
            <v>辽源誉隆亚东药业有限责任公司</v>
          </cell>
          <cell r="O223" t="str">
            <v>盒</v>
          </cell>
          <cell r="P223">
            <v>18.79</v>
          </cell>
          <cell r="Q223">
            <v>3</v>
          </cell>
          <cell r="R223">
            <v>5.01066666666667</v>
          </cell>
          <cell r="S223">
            <v>1.2</v>
          </cell>
          <cell r="T223">
            <v>4.17555555555556</v>
          </cell>
          <cell r="U223">
            <v>5.01066666666667</v>
          </cell>
          <cell r="V223">
            <v>0.999999999999999</v>
          </cell>
        </row>
        <row r="224">
          <cell r="B224" t="str">
            <v>ZA09HAS0501010104012</v>
          </cell>
          <cell r="C224" t="str">
            <v>生脉 、益气复
脉</v>
          </cell>
          <cell r="D224" t="str">
            <v>口服</v>
          </cell>
          <cell r="E224" t="str">
            <v>生脉饮</v>
          </cell>
          <cell r="F224" t="str">
            <v>口服液</v>
          </cell>
          <cell r="G224">
            <v>0</v>
          </cell>
          <cell r="H224">
            <v>1.125</v>
          </cell>
          <cell r="I224" t="str">
            <v>每支装10ml</v>
          </cell>
          <cell r="J224" t="str">
            <v>钠钙玻璃管制
口服液体瓶, 口
服液体药用氯
化丁基橡胶垫</v>
          </cell>
          <cell r="K224">
            <v>10</v>
          </cell>
          <cell r="L224" t="str">
            <v>支</v>
          </cell>
          <cell r="M224" t="str">
            <v>鲁南厚普制药有限公司</v>
          </cell>
          <cell r="N224" t="str">
            <v>鲁南厚普制药有限公司</v>
          </cell>
          <cell r="O224" t="str">
            <v>盒</v>
          </cell>
          <cell r="P224">
            <v>31.3</v>
          </cell>
          <cell r="Q224">
            <v>3</v>
          </cell>
          <cell r="R224">
            <v>8.34666666666667</v>
          </cell>
          <cell r="S224">
            <v>1.2</v>
          </cell>
          <cell r="T224">
            <v>6.95555555555556</v>
          </cell>
          <cell r="U224">
            <v>8.34666666666667</v>
          </cell>
          <cell r="V224">
            <v>1</v>
          </cell>
        </row>
        <row r="225">
          <cell r="B225" t="str">
            <v>ZA09HAS0501010103154</v>
          </cell>
          <cell r="C225" t="str">
            <v>生脉 、益气复
脉</v>
          </cell>
          <cell r="D225" t="str">
            <v>口服</v>
          </cell>
          <cell r="E225" t="str">
            <v>生脉饮</v>
          </cell>
          <cell r="F225" t="str">
            <v>合剂</v>
          </cell>
          <cell r="G225">
            <v>0</v>
          </cell>
          <cell r="H225">
            <v>1.125</v>
          </cell>
          <cell r="I225" t="str">
            <v>10ml</v>
          </cell>
          <cell r="J225" t="str">
            <v>钠钙玻璃管制
口服液瓶,药用
氯化丁基橡胶
          塞</v>
          </cell>
          <cell r="K225">
            <v>10</v>
          </cell>
          <cell r="L225" t="str">
            <v>支</v>
          </cell>
          <cell r="M225" t="str">
            <v>洛阳顺势药业有限公司</v>
          </cell>
          <cell r="N225" t="str">
            <v>洛阳顺势药业有限公司</v>
          </cell>
          <cell r="O225" t="str">
            <v>盒</v>
          </cell>
          <cell r="P225">
            <v>15.03</v>
          </cell>
          <cell r="Q225">
            <v>3</v>
          </cell>
          <cell r="R225">
            <v>4.008</v>
          </cell>
          <cell r="S225">
            <v>1.2</v>
          </cell>
          <cell r="T225">
            <v>3.34</v>
          </cell>
          <cell r="U225">
            <v>4.008</v>
          </cell>
          <cell r="V225">
            <v>1</v>
          </cell>
        </row>
        <row r="226">
          <cell r="B226" t="str">
            <v>ZA09HAS0501010102310</v>
          </cell>
          <cell r="C226" t="str">
            <v>生脉 、益气复
脉</v>
          </cell>
          <cell r="D226" t="str">
            <v>口服</v>
          </cell>
          <cell r="E226" t="str">
            <v>生脉饮</v>
          </cell>
          <cell r="F226" t="str">
            <v>合剂</v>
          </cell>
          <cell r="G226">
            <v>0</v>
          </cell>
          <cell r="H226">
            <v>1.125</v>
          </cell>
          <cell r="I226" t="str">
            <v>10ml</v>
          </cell>
          <cell r="J226" t="str">
            <v>管制口服液体
       瓶包装</v>
          </cell>
          <cell r="K226">
            <v>10</v>
          </cell>
          <cell r="L226" t="str">
            <v>支</v>
          </cell>
          <cell r="M226" t="str">
            <v>四川双新制药有限公司</v>
          </cell>
          <cell r="N226" t="str">
            <v>四川双新制药有限公司</v>
          </cell>
          <cell r="O226" t="str">
            <v>盒</v>
          </cell>
          <cell r="P226">
            <v>12.03</v>
          </cell>
          <cell r="Q226">
            <v>3</v>
          </cell>
          <cell r="R226">
            <v>3.208</v>
          </cell>
          <cell r="S226">
            <v>1.2</v>
          </cell>
          <cell r="T226">
            <v>2.67333333333333</v>
          </cell>
          <cell r="U226">
            <v>3.208</v>
          </cell>
          <cell r="V226">
            <v>1</v>
          </cell>
        </row>
        <row r="227">
          <cell r="B227" t="str">
            <v>ZA09HAS0501020502110</v>
          </cell>
          <cell r="C227" t="str">
            <v>生脉 、益气复
脉</v>
          </cell>
          <cell r="D227" t="str">
            <v>口服</v>
          </cell>
          <cell r="E227" t="str">
            <v>生脉饮</v>
          </cell>
          <cell r="F227" t="str">
            <v>合剂</v>
          </cell>
          <cell r="G227" t="e">
            <v>#N/A</v>
          </cell>
          <cell r="H227">
            <v>1.125</v>
          </cell>
          <cell r="I227" t="str">
            <v>每支装10ml</v>
          </cell>
          <cell r="J227" t="str">
            <v>钠钙玻璃管制
口服液体瓶</v>
          </cell>
          <cell r="K227">
            <v>8</v>
          </cell>
          <cell r="L227" t="str">
            <v>支</v>
          </cell>
          <cell r="M227" t="str">
            <v>四川天德制药有限公司</v>
          </cell>
          <cell r="N227" t="str">
            <v>四川天德制药有限公司</v>
          </cell>
          <cell r="O227" t="str">
            <v>盒</v>
          </cell>
          <cell r="P227">
            <v>11.59</v>
          </cell>
          <cell r="Q227">
            <v>3</v>
          </cell>
          <cell r="R227">
            <v>3.86333333333333</v>
          </cell>
          <cell r="S227">
            <v>1.2</v>
          </cell>
          <cell r="T227">
            <v>3.21944444444444</v>
          </cell>
          <cell r="U227">
            <v>3.86333333333333</v>
          </cell>
          <cell r="V227">
            <v>1</v>
          </cell>
        </row>
        <row r="228">
          <cell r="B228" t="str">
            <v>ZA09HAS0501020102110</v>
          </cell>
          <cell r="C228" t="str">
            <v>生脉 、益气复
脉</v>
          </cell>
          <cell r="D228" t="str">
            <v>口服</v>
          </cell>
          <cell r="E228" t="str">
            <v>生脉饮</v>
          </cell>
          <cell r="F228" t="str">
            <v>合剂</v>
          </cell>
          <cell r="G228" t="e">
            <v>#N/A</v>
          </cell>
          <cell r="H228">
            <v>1.125</v>
          </cell>
          <cell r="I228" t="str">
            <v>每支装10ml</v>
          </cell>
          <cell r="J228" t="str">
            <v>钠钙玻璃管制
口服液体瓶</v>
          </cell>
          <cell r="K228">
            <v>9</v>
          </cell>
          <cell r="L228" t="str">
            <v>支</v>
          </cell>
          <cell r="M228" t="str">
            <v>四川天德制药有限公司</v>
          </cell>
          <cell r="N228" t="str">
            <v>四川天德制药有限公司</v>
          </cell>
          <cell r="O228" t="str">
            <v>盒</v>
          </cell>
          <cell r="P228">
            <v>13.04</v>
          </cell>
          <cell r="Q228">
            <v>3</v>
          </cell>
          <cell r="R228">
            <v>3.8637037037037</v>
          </cell>
          <cell r="S228">
            <v>1.2</v>
          </cell>
          <cell r="T228">
            <v>3.21975308641975</v>
          </cell>
          <cell r="U228">
            <v>3.86333333333333</v>
          </cell>
          <cell r="V228">
            <v>1.00009586808552</v>
          </cell>
        </row>
        <row r="229">
          <cell r="B229" t="str">
            <v>ZA09HAS0501010102110</v>
          </cell>
          <cell r="C229" t="str">
            <v>生脉 、益气复
脉</v>
          </cell>
          <cell r="D229" t="str">
            <v>口服</v>
          </cell>
          <cell r="E229" t="str">
            <v>生脉饮</v>
          </cell>
          <cell r="F229" t="str">
            <v>合剂</v>
          </cell>
          <cell r="G229">
            <v>0</v>
          </cell>
          <cell r="H229">
            <v>1.125</v>
          </cell>
          <cell r="I229" t="str">
            <v>每支装10ml</v>
          </cell>
          <cell r="J229" t="str">
            <v>管制口服液体
药用塑瓶装</v>
          </cell>
          <cell r="K229">
            <v>10</v>
          </cell>
          <cell r="L229" t="str">
            <v>支</v>
          </cell>
          <cell r="M229" t="str">
            <v>四川天德制药有限公司</v>
          </cell>
          <cell r="N229" t="str">
            <v>四川天德制药有限公司</v>
          </cell>
          <cell r="O229" t="str">
            <v>盒</v>
          </cell>
          <cell r="P229">
            <v>14.49</v>
          </cell>
          <cell r="Q229">
            <v>3</v>
          </cell>
          <cell r="R229">
            <v>3.864</v>
          </cell>
          <cell r="S229">
            <v>1.2</v>
          </cell>
          <cell r="T229">
            <v>3.22</v>
          </cell>
          <cell r="U229">
            <v>3.86333333333333</v>
          </cell>
          <cell r="V229">
            <v>1.00017256255393</v>
          </cell>
        </row>
        <row r="230">
          <cell r="B230" t="str">
            <v>ZA09HAY0340010202305</v>
          </cell>
          <cell r="C230" t="str">
            <v>生脉 、益气复
脉</v>
          </cell>
          <cell r="D230" t="str">
            <v>口服</v>
          </cell>
          <cell r="E230" t="str">
            <v>益气复脉颗
粒</v>
          </cell>
          <cell r="F230" t="str">
            <v>颗粒剂</v>
          </cell>
          <cell r="G230" t="e">
            <v>#N/A</v>
          </cell>
          <cell r="H230">
            <v>1.25</v>
          </cell>
          <cell r="I230" t="str">
            <v>每袋装
3g(每1g相
当于饮片
1.827g)</v>
          </cell>
          <cell r="J230" t="str">
            <v>铝塑袋包装</v>
          </cell>
          <cell r="K230">
            <v>8</v>
          </cell>
          <cell r="L230" t="str">
            <v>袋</v>
          </cell>
          <cell r="M230" t="str">
            <v>太极集团四川太极制药有限公司</v>
          </cell>
          <cell r="N230" t="str">
            <v>太极集团四川太极制药有限公司</v>
          </cell>
          <cell r="O230" t="str">
            <v>盒</v>
          </cell>
          <cell r="P230">
            <v>30.39</v>
          </cell>
          <cell r="Q230">
            <v>3</v>
          </cell>
          <cell r="R230">
            <v>9.117</v>
          </cell>
          <cell r="S230">
            <v>1.2</v>
          </cell>
          <cell r="T230">
            <v>7.5975</v>
          </cell>
          <cell r="U230">
            <v>9.117</v>
          </cell>
          <cell r="V230">
            <v>1</v>
          </cell>
        </row>
        <row r="231">
          <cell r="B231" t="str">
            <v>ZA09HAY0340010102305</v>
          </cell>
          <cell r="C231" t="str">
            <v>生脉 、益气复
脉</v>
          </cell>
          <cell r="D231" t="str">
            <v>口服</v>
          </cell>
          <cell r="E231" t="str">
            <v>益气复脉颗
粒</v>
          </cell>
          <cell r="F231" t="str">
            <v>颗粒剂</v>
          </cell>
          <cell r="G231" t="e">
            <v>#N/A</v>
          </cell>
          <cell r="H231">
            <v>1.25</v>
          </cell>
          <cell r="I231" t="str">
            <v>每袋装
3g(每1g相
当于饮片
1.827g)</v>
          </cell>
          <cell r="J231" t="str">
            <v>铝塑袋包装</v>
          </cell>
          <cell r="K231">
            <v>12</v>
          </cell>
          <cell r="L231" t="str">
            <v>袋</v>
          </cell>
          <cell r="M231" t="str">
            <v>太极集团四川太极制药有限公司</v>
          </cell>
          <cell r="N231" t="str">
            <v>太极集团四川太极制药有限公司</v>
          </cell>
          <cell r="O231" t="str">
            <v>盒</v>
          </cell>
          <cell r="P231">
            <v>45.59</v>
          </cell>
          <cell r="Q231">
            <v>3</v>
          </cell>
          <cell r="R231">
            <v>9.118</v>
          </cell>
          <cell r="S231">
            <v>1.2</v>
          </cell>
          <cell r="T231">
            <v>7.59833333333333</v>
          </cell>
          <cell r="U231">
            <v>9.117</v>
          </cell>
          <cell r="V231">
            <v>1.00010968520347</v>
          </cell>
        </row>
        <row r="232">
          <cell r="B232" t="str">
            <v>ZA09HAS0501020102306</v>
          </cell>
          <cell r="C232" t="str">
            <v>生脉 、益气复
脉</v>
          </cell>
          <cell r="D232" t="str">
            <v>口服</v>
          </cell>
          <cell r="E232" t="str">
            <v>生脉饮</v>
          </cell>
          <cell r="F232" t="str">
            <v>合剂(口
服液)</v>
          </cell>
          <cell r="G232">
            <v>0</v>
          </cell>
          <cell r="H232">
            <v>1.125</v>
          </cell>
          <cell r="I232" t="str">
            <v>每支装
10ml(相当
于饮片4g)</v>
          </cell>
          <cell r="J232" t="str">
            <v>低硼硅玻璃管
制口服液体瓶
          装</v>
          </cell>
          <cell r="K232">
            <v>6</v>
          </cell>
          <cell r="L232" t="str">
            <v>支</v>
          </cell>
          <cell r="M232" t="str">
            <v>太极集团四川天诚制药有限公司</v>
          </cell>
          <cell r="N232" t="str">
            <v>太极集团四川天诚制药有限公司</v>
          </cell>
          <cell r="O232" t="str">
            <v>盒</v>
          </cell>
          <cell r="P232">
            <v>21.5</v>
          </cell>
          <cell r="Q232">
            <v>3</v>
          </cell>
          <cell r="R232">
            <v>9.55555555555556</v>
          </cell>
          <cell r="S232">
            <v>1.2</v>
          </cell>
          <cell r="T232">
            <v>7.96296296296296</v>
          </cell>
          <cell r="U232">
            <v>9.55555555555556</v>
          </cell>
          <cell r="V232">
            <v>0.999999999999999</v>
          </cell>
        </row>
        <row r="233">
          <cell r="B233" t="str">
            <v>ZA09HAS0501010202454</v>
          </cell>
          <cell r="C233" t="str">
            <v>生脉 、益气复
脉</v>
          </cell>
          <cell r="D233" t="str">
            <v>口服</v>
          </cell>
          <cell r="E233" t="str">
            <v>生脉饮</v>
          </cell>
          <cell r="F233" t="str">
            <v>合剂</v>
          </cell>
          <cell r="G233">
            <v>0</v>
          </cell>
          <cell r="H233">
            <v>1.125</v>
          </cell>
          <cell r="I233" t="str">
            <v>每支装10ml</v>
          </cell>
          <cell r="J233" t="str">
            <v>玻璃瓶</v>
          </cell>
          <cell r="K233">
            <v>10</v>
          </cell>
          <cell r="L233" t="str">
            <v>支</v>
          </cell>
          <cell r="M233" t="str">
            <v>西安阿房宫药业股份有限公司</v>
          </cell>
          <cell r="N233" t="str">
            <v>西安阿房宫药业股份有限公司</v>
          </cell>
          <cell r="O233" t="str">
            <v>盒</v>
          </cell>
          <cell r="P233">
            <v>18.5</v>
          </cell>
          <cell r="Q233">
            <v>3</v>
          </cell>
          <cell r="R233">
            <v>4.93333333333333</v>
          </cell>
          <cell r="S233">
            <v>1.2</v>
          </cell>
          <cell r="T233">
            <v>4.11111111111111</v>
          </cell>
          <cell r="U233">
            <v>4.93333333333333</v>
          </cell>
          <cell r="V233">
            <v>1</v>
          </cell>
        </row>
        <row r="234">
          <cell r="B234" t="str">
            <v>ZA09HAS0505010103304</v>
          </cell>
          <cell r="C234" t="str">
            <v>生脉 、益气复
脉</v>
          </cell>
          <cell r="D234" t="str">
            <v>口服</v>
          </cell>
          <cell r="E234" t="str">
            <v>生脉饮口服
液</v>
          </cell>
          <cell r="F234" t="str">
            <v>合剂</v>
          </cell>
          <cell r="G234">
            <v>0</v>
          </cell>
          <cell r="H234">
            <v>1.125</v>
          </cell>
          <cell r="I234" t="str">
            <v>10ml</v>
          </cell>
          <cell r="J234" t="str">
            <v>钠钙玻璃管制
      口服液瓶</v>
          </cell>
          <cell r="K234">
            <v>10</v>
          </cell>
          <cell r="L234" t="str">
            <v>支</v>
          </cell>
          <cell r="M234" t="str">
            <v>长春大政药业科技有限公司</v>
          </cell>
          <cell r="N234" t="str">
            <v>长春大政药业科技有限公司</v>
          </cell>
          <cell r="O234" t="str">
            <v>盒</v>
          </cell>
          <cell r="P234">
            <v>39.8</v>
          </cell>
          <cell r="Q234">
            <v>3</v>
          </cell>
          <cell r="R234">
            <v>10.6133333333333</v>
          </cell>
          <cell r="S234">
            <v>1.2</v>
          </cell>
          <cell r="T234">
            <v>8.84444444444444</v>
          </cell>
          <cell r="U234">
            <v>10.6133333333333</v>
          </cell>
          <cell r="V234">
            <v>1</v>
          </cell>
        </row>
        <row r="235">
          <cell r="B235" t="str">
            <v>ZA09HAS0501010203310</v>
          </cell>
          <cell r="C235" t="str">
            <v>生脉 、益气复
脉</v>
          </cell>
          <cell r="D235" t="str">
            <v>口服</v>
          </cell>
          <cell r="E235" t="str">
            <v>生脉饮</v>
          </cell>
          <cell r="F235" t="str">
            <v>合剂</v>
          </cell>
          <cell r="G235">
            <v>0</v>
          </cell>
          <cell r="H235">
            <v>1.125</v>
          </cell>
          <cell r="I235" t="str">
            <v>每支装10ml</v>
          </cell>
          <cell r="J235" t="str">
            <v>玻璃管制口服
       液体瓶</v>
          </cell>
          <cell r="K235">
            <v>6</v>
          </cell>
          <cell r="L235" t="str">
            <v>支</v>
          </cell>
          <cell r="M235" t="str">
            <v>长春雷允上药业有限公司</v>
          </cell>
          <cell r="N235" t="str">
            <v>长春雷允上药业有限公司</v>
          </cell>
          <cell r="O235" t="str">
            <v>盒</v>
          </cell>
          <cell r="P235">
            <v>16.11</v>
          </cell>
          <cell r="Q235">
            <v>3</v>
          </cell>
          <cell r="R235">
            <v>7.16</v>
          </cell>
          <cell r="S235">
            <v>1.2</v>
          </cell>
          <cell r="T235">
            <v>5.96666666666667</v>
          </cell>
          <cell r="U235">
            <v>7.16</v>
          </cell>
          <cell r="V235">
            <v>1</v>
          </cell>
        </row>
        <row r="236">
          <cell r="B236" t="str">
            <v>ZA09GAS0502010104762</v>
          </cell>
          <cell r="C236" t="str">
            <v>生脉 、益气复
脉</v>
          </cell>
          <cell r="D236" t="str">
            <v>口服</v>
          </cell>
          <cell r="E236" t="str">
            <v>生脉饮(党参
方 、低糖)</v>
          </cell>
          <cell r="F236" t="str">
            <v>合剂</v>
          </cell>
          <cell r="G236">
            <v>0</v>
          </cell>
          <cell r="H236">
            <v>1.125</v>
          </cell>
          <cell r="I236" t="str">
            <v>10ml</v>
          </cell>
          <cell r="J236" t="str">
            <v>钠钙玻璃管制
口服液体瓶</v>
          </cell>
          <cell r="K236">
            <v>10</v>
          </cell>
          <cell r="L236" t="str">
            <v>支</v>
          </cell>
          <cell r="M236" t="str">
            <v>正大青春宝药业有限公司</v>
          </cell>
          <cell r="N236" t="str">
            <v>正大青春宝药业有限公司</v>
          </cell>
          <cell r="O236" t="str">
            <v>盒</v>
          </cell>
          <cell r="P236">
            <v>11.3</v>
          </cell>
          <cell r="Q236">
            <v>3</v>
          </cell>
          <cell r="R236">
            <v>3.01333333333333</v>
          </cell>
          <cell r="S236">
            <v>1.2</v>
          </cell>
          <cell r="T236">
            <v>2.51111111111111</v>
          </cell>
          <cell r="U236">
            <v>3.01333333333333</v>
          </cell>
          <cell r="V236">
            <v>1</v>
          </cell>
        </row>
        <row r="237">
          <cell r="B237" t="str">
            <v>ZA09HAS0501010104762</v>
          </cell>
          <cell r="C237" t="str">
            <v>生脉 、益气复
脉</v>
          </cell>
          <cell r="D237" t="str">
            <v>口服</v>
          </cell>
          <cell r="E237" t="str">
            <v>生脉饮</v>
          </cell>
          <cell r="F237" t="str">
            <v>合剂</v>
          </cell>
          <cell r="G237" t="e">
            <v>#N/A</v>
          </cell>
          <cell r="H237">
            <v>1.125</v>
          </cell>
          <cell r="I237" t="str">
            <v>10ml</v>
          </cell>
          <cell r="J237" t="str">
            <v>钠钙玻璃管制
口服液体瓶</v>
          </cell>
          <cell r="K237">
            <v>10</v>
          </cell>
          <cell r="L237" t="str">
            <v>支</v>
          </cell>
          <cell r="M237" t="str">
            <v>正大青春宝药业有限公司</v>
          </cell>
          <cell r="N237" t="str">
            <v>正大青春宝药业有限公司</v>
          </cell>
          <cell r="O237" t="str">
            <v>盒</v>
          </cell>
          <cell r="P237">
            <v>50</v>
          </cell>
          <cell r="Q237">
            <v>3</v>
          </cell>
          <cell r="R237">
            <v>13.3333333333333</v>
          </cell>
          <cell r="S237">
            <v>1.2</v>
          </cell>
          <cell r="T237">
            <v>11.1111111111111</v>
          </cell>
          <cell r="U237">
            <v>3.01333333333333</v>
          </cell>
          <cell r="V237">
            <v>4.42477876106195</v>
          </cell>
          <cell r="W237">
            <v>1</v>
          </cell>
        </row>
        <row r="238">
          <cell r="B238" t="str">
            <v>ZA09HAS0501010203263</v>
          </cell>
          <cell r="C238" t="str">
            <v>生脉 、益气复
脉</v>
          </cell>
          <cell r="D238" t="str">
            <v>口服</v>
          </cell>
          <cell r="E238" t="str">
            <v>生脉饮</v>
          </cell>
          <cell r="F238" t="str">
            <v>合剂</v>
          </cell>
          <cell r="G238">
            <v>0</v>
          </cell>
          <cell r="H238">
            <v>1.125</v>
          </cell>
          <cell r="I238" t="str">
            <v>每支装10ml</v>
          </cell>
          <cell r="J238" t="str">
            <v>管制口服液体
瓶, 口服液用卤
化丁基胶垫</v>
          </cell>
          <cell r="K238">
            <v>10</v>
          </cell>
          <cell r="L238" t="str">
            <v>支</v>
          </cell>
          <cell r="M238" t="str">
            <v>郑州瑞星药业有限公司</v>
          </cell>
          <cell r="N238" t="str">
            <v>郑州瑞星药业有限公司</v>
          </cell>
          <cell r="O238" t="str">
            <v>盒</v>
          </cell>
          <cell r="P238">
            <v>11</v>
          </cell>
          <cell r="Q238">
            <v>3</v>
          </cell>
          <cell r="R238">
            <v>2.93333333333333</v>
          </cell>
          <cell r="S238">
            <v>1.2</v>
          </cell>
          <cell r="T238">
            <v>2.44444444444444</v>
          </cell>
          <cell r="U238">
            <v>2.93333333333333</v>
          </cell>
          <cell r="V238">
            <v>1</v>
          </cell>
        </row>
        <row r="239">
          <cell r="B239" t="str">
            <v>ZA09HAS0501010103263</v>
          </cell>
          <cell r="C239" t="str">
            <v>生脉 、益气复
脉</v>
          </cell>
          <cell r="D239" t="str">
            <v>口服</v>
          </cell>
          <cell r="E239" t="str">
            <v>生脉饮</v>
          </cell>
          <cell r="F239" t="str">
            <v>合剂</v>
          </cell>
          <cell r="G239" t="e">
            <v>#N/A</v>
          </cell>
          <cell r="H239">
            <v>1.125</v>
          </cell>
          <cell r="I239" t="str">
            <v>每支装10ml</v>
          </cell>
          <cell r="J239" t="str">
            <v>管制口服液体
瓶, 口服液用卤
化丁基胶垫</v>
          </cell>
          <cell r="K239">
            <v>9</v>
          </cell>
          <cell r="L239" t="str">
            <v>支</v>
          </cell>
          <cell r="M239" t="str">
            <v>郑州瑞星药业有限公司</v>
          </cell>
          <cell r="N239" t="str">
            <v>郑州瑞星药业有限公司</v>
          </cell>
          <cell r="O239" t="str">
            <v>盒</v>
          </cell>
          <cell r="P239">
            <v>9.9</v>
          </cell>
          <cell r="Q239">
            <v>3</v>
          </cell>
          <cell r="R239">
            <v>2.93333333333333</v>
          </cell>
          <cell r="S239">
            <v>1.2</v>
          </cell>
          <cell r="T239">
            <v>2.44444444444444</v>
          </cell>
          <cell r="U239">
            <v>2.93333333333333</v>
          </cell>
          <cell r="V239">
            <v>1</v>
          </cell>
        </row>
        <row r="240">
          <cell r="B240" t="str">
            <v>ZA04CCS0705030205505</v>
          </cell>
          <cell r="C240" t="str">
            <v>舒肝宁 、茵栀
黄</v>
          </cell>
          <cell r="D240" t="str">
            <v>注射</v>
          </cell>
          <cell r="E240" t="str">
            <v>舒肝宁注射
液</v>
          </cell>
          <cell r="F240" t="str">
            <v>注射剂</v>
          </cell>
          <cell r="G240">
            <v>0</v>
          </cell>
          <cell r="H240">
            <v>1</v>
          </cell>
          <cell r="I240" t="str">
            <v>每支装2ml</v>
          </cell>
          <cell r="J240" t="str">
            <v>安瓿包装</v>
          </cell>
          <cell r="K240">
            <v>1</v>
          </cell>
          <cell r="L240" t="str">
            <v>支</v>
          </cell>
          <cell r="M240" t="str">
            <v>贵州瑞和制药有限公司</v>
          </cell>
          <cell r="N240" t="str">
            <v>贵州瑞和制药有限公司</v>
          </cell>
          <cell r="O240" t="str">
            <v>支</v>
          </cell>
          <cell r="P240">
            <v>18.4</v>
          </cell>
          <cell r="Q240">
            <v>7.5</v>
          </cell>
          <cell r="R240">
            <v>138</v>
          </cell>
          <cell r="S240">
            <v>108</v>
          </cell>
          <cell r="T240">
            <v>1.27777777777778</v>
          </cell>
          <cell r="U240">
            <v>138</v>
          </cell>
          <cell r="V240">
            <v>1</v>
          </cell>
        </row>
        <row r="241">
          <cell r="B241" t="str">
            <v>ZA04CCS0705040105505</v>
          </cell>
          <cell r="C241" t="str">
            <v>舒肝宁 、茵栀
黄</v>
          </cell>
          <cell r="D241" t="str">
            <v>注射</v>
          </cell>
          <cell r="E241" t="str">
            <v>舒肝宁注射
液</v>
          </cell>
          <cell r="F241" t="str">
            <v>注射剂</v>
          </cell>
          <cell r="G241" t="e">
            <v>#N/A</v>
          </cell>
          <cell r="H241">
            <v>1</v>
          </cell>
          <cell r="I241" t="str">
            <v>每支装10ml</v>
          </cell>
          <cell r="J241" t="str">
            <v>安瓿包装</v>
          </cell>
          <cell r="K241">
            <v>1</v>
          </cell>
          <cell r="L241" t="str">
            <v>支</v>
          </cell>
          <cell r="M241" t="str">
            <v>贵州瑞和制药有限公司</v>
          </cell>
          <cell r="N241" t="str">
            <v>贵州瑞和制药有限公司</v>
          </cell>
          <cell r="O241" t="str">
            <v>盒</v>
          </cell>
          <cell r="P241">
            <v>92</v>
          </cell>
          <cell r="Q241">
            <v>1.5</v>
          </cell>
          <cell r="R241">
            <v>138</v>
          </cell>
          <cell r="S241">
            <v>108</v>
          </cell>
          <cell r="T241">
            <v>1.27777777777778</v>
          </cell>
          <cell r="U241">
            <v>138</v>
          </cell>
          <cell r="V241">
            <v>1</v>
          </cell>
        </row>
        <row r="242">
          <cell r="B242" t="str">
            <v>ZA04CCY0470010102943</v>
          </cell>
          <cell r="C242" t="str">
            <v>舒肝宁 、茵栀
黄</v>
          </cell>
          <cell r="D242" t="str">
            <v>注射</v>
          </cell>
          <cell r="E242" t="str">
            <v>茵栀黄注射
液</v>
          </cell>
          <cell r="F242" t="str">
            <v>注射液</v>
          </cell>
          <cell r="G242">
            <v>0</v>
          </cell>
          <cell r="H242">
            <v>1</v>
          </cell>
          <cell r="I242" t="str">
            <v>每支装10ml</v>
          </cell>
          <cell r="J242" t="str">
            <v>安瓿</v>
          </cell>
          <cell r="K242">
            <v>1</v>
          </cell>
          <cell r="L242" t="str">
            <v>支</v>
          </cell>
          <cell r="M242" t="str">
            <v>山西太行药业股份有限公司</v>
          </cell>
          <cell r="N242" t="str">
            <v>山西太行药业股份有限公司</v>
          </cell>
          <cell r="O242" t="str">
            <v>支</v>
          </cell>
          <cell r="P242">
            <v>72</v>
          </cell>
          <cell r="Q242">
            <v>1.5</v>
          </cell>
          <cell r="R242">
            <v>108</v>
          </cell>
          <cell r="S242">
            <v>108</v>
          </cell>
          <cell r="T242">
            <v>1</v>
          </cell>
          <cell r="U242">
            <v>108</v>
          </cell>
          <cell r="V242">
            <v>1</v>
          </cell>
        </row>
        <row r="243">
          <cell r="B243" t="str">
            <v>ZA04CCY0470010202729</v>
          </cell>
          <cell r="C243" t="str">
            <v>舒肝宁 、茵栀
黄</v>
          </cell>
          <cell r="D243" t="str">
            <v>注射</v>
          </cell>
          <cell r="E243" t="str">
            <v>茵栀黄注射
液</v>
          </cell>
          <cell r="F243" t="str">
            <v>注射液</v>
          </cell>
          <cell r="G243">
            <v>0</v>
          </cell>
          <cell r="H243">
            <v>1</v>
          </cell>
          <cell r="I243" t="str">
            <v>10ml</v>
          </cell>
          <cell r="J243" t="str">
            <v>安瓿装</v>
          </cell>
          <cell r="K243">
            <v>1</v>
          </cell>
          <cell r="L243" t="str">
            <v>支</v>
          </cell>
          <cell r="M243" t="str">
            <v>神威药业集团有限公司</v>
          </cell>
          <cell r="N243" t="str">
            <v>神威药业集团有限公司</v>
          </cell>
          <cell r="O243" t="str">
            <v>支</v>
          </cell>
          <cell r="P243">
            <v>73</v>
          </cell>
          <cell r="Q243">
            <v>1.5</v>
          </cell>
          <cell r="R243">
            <v>109.5</v>
          </cell>
          <cell r="S243">
            <v>108</v>
          </cell>
          <cell r="T243">
            <v>1.01388888888889</v>
          </cell>
          <cell r="U243">
            <v>109.5</v>
          </cell>
          <cell r="V243">
            <v>1</v>
          </cell>
        </row>
        <row r="244">
          <cell r="B244" t="str">
            <v>ZA01BAS0846010103783</v>
          </cell>
          <cell r="C244" t="str">
            <v>双黄连</v>
          </cell>
          <cell r="D244" t="str">
            <v>注射</v>
          </cell>
          <cell r="E244" t="str">
            <v>双黄连注射
液</v>
          </cell>
          <cell r="F244" t="str">
            <v>注射液</v>
          </cell>
          <cell r="G244">
            <v>0</v>
          </cell>
          <cell r="H244">
            <v>1</v>
          </cell>
          <cell r="I244" t="str">
            <v>每支装20ml</v>
          </cell>
          <cell r="J244" t="str">
            <v>低硼硅玻璃安
瓿</v>
          </cell>
          <cell r="K244">
            <v>1</v>
          </cell>
          <cell r="L244" t="str">
            <v>支</v>
          </cell>
          <cell r="M244" t="str">
            <v>哈尔滨珍宝制药有限公司</v>
          </cell>
          <cell r="N244" t="str">
            <v>哈尔滨珍宝制药有限公司</v>
          </cell>
          <cell r="O244" t="str">
            <v>支</v>
          </cell>
          <cell r="P244">
            <v>15</v>
          </cell>
          <cell r="Q244">
            <v>3</v>
          </cell>
          <cell r="R244">
            <v>45</v>
          </cell>
          <cell r="S244">
            <v>14.94</v>
          </cell>
          <cell r="T244">
            <v>3.01204819277108</v>
          </cell>
          <cell r="U244">
            <v>45</v>
          </cell>
          <cell r="V244">
            <v>1</v>
          </cell>
        </row>
        <row r="245">
          <cell r="B245" t="str">
            <v>ZA01BAZ0410030103714</v>
          </cell>
          <cell r="C245" t="str">
            <v>双黄连</v>
          </cell>
          <cell r="D245" t="str">
            <v>注射</v>
          </cell>
          <cell r="E245" t="str">
            <v>注射用双黄
连(冻干)</v>
          </cell>
          <cell r="F245" t="str">
            <v>冻干粉
针剂</v>
          </cell>
          <cell r="G245">
            <v>0</v>
          </cell>
          <cell r="H245">
            <v>1</v>
          </cell>
          <cell r="I245" t="str">
            <v>每支装
    600mg</v>
          </cell>
          <cell r="J245" t="str">
            <v>玻璃管制注射
剂瓶包装</v>
          </cell>
          <cell r="K245">
            <v>1</v>
          </cell>
          <cell r="L245" t="str">
            <v>支</v>
          </cell>
          <cell r="M245" t="str">
            <v>哈药集团中药二厂</v>
          </cell>
          <cell r="N245" t="str">
            <v>哈药集团中药二厂</v>
          </cell>
          <cell r="O245" t="str">
            <v>支</v>
          </cell>
          <cell r="P245">
            <v>6.47</v>
          </cell>
          <cell r="Q245">
            <v>6</v>
          </cell>
          <cell r="R245">
            <v>38.82</v>
          </cell>
          <cell r="S245">
            <v>14.94</v>
          </cell>
          <cell r="T245">
            <v>2.59839357429719</v>
          </cell>
          <cell r="U245">
            <v>38.82</v>
          </cell>
          <cell r="V245">
            <v>1</v>
          </cell>
        </row>
        <row r="246">
          <cell r="B246" t="str">
            <v>ZA01BAS0846010103020</v>
          </cell>
          <cell r="C246" t="str">
            <v>双黄连</v>
          </cell>
          <cell r="D246" t="str">
            <v>注射</v>
          </cell>
          <cell r="E246" t="str">
            <v>双黄连注射
液</v>
          </cell>
          <cell r="F246" t="str">
            <v>注射剂</v>
          </cell>
          <cell r="G246">
            <v>0</v>
          </cell>
          <cell r="H246">
            <v>1</v>
          </cell>
          <cell r="I246" t="str">
            <v>每支装20ml</v>
          </cell>
          <cell r="J246" t="str">
            <v>低硼硅玻璃安
瓿</v>
          </cell>
          <cell r="K246">
            <v>1</v>
          </cell>
          <cell r="L246" t="str">
            <v>支</v>
          </cell>
          <cell r="M246" t="str">
            <v>河南福森药业有限公司</v>
          </cell>
          <cell r="N246" t="str">
            <v>河南福森药业有限公司</v>
          </cell>
          <cell r="O246" t="str">
            <v>支</v>
          </cell>
          <cell r="P246">
            <v>5</v>
          </cell>
          <cell r="Q246">
            <v>3</v>
          </cell>
          <cell r="R246">
            <v>15</v>
          </cell>
          <cell r="S246">
            <v>14.94</v>
          </cell>
          <cell r="T246">
            <v>1.00401606425703</v>
          </cell>
          <cell r="U246">
            <v>15</v>
          </cell>
          <cell r="V246">
            <v>1</v>
          </cell>
        </row>
        <row r="247">
          <cell r="B247" t="str">
            <v>ZA01BAS0846010103776</v>
          </cell>
          <cell r="C247" t="str">
            <v>双黄连</v>
          </cell>
          <cell r="D247" t="str">
            <v>注射</v>
          </cell>
          <cell r="E247" t="str">
            <v>双黄连注射
         液</v>
          </cell>
          <cell r="F247" t="str">
            <v>注射剂</v>
          </cell>
          <cell r="G247">
            <v>0</v>
          </cell>
          <cell r="H247">
            <v>1</v>
          </cell>
          <cell r="I247" t="str">
            <v>每支装20ml</v>
          </cell>
          <cell r="J247" t="str">
            <v>低硼硅玻璃安
        瓿装</v>
          </cell>
          <cell r="K247">
            <v>1</v>
          </cell>
          <cell r="L247" t="str">
            <v>支</v>
          </cell>
          <cell r="M247" t="str">
            <v>黑龙江金九药业股份有限公司</v>
          </cell>
          <cell r="N247" t="str">
            <v>黑龙江金九药业股份有限公司</v>
          </cell>
          <cell r="O247" t="str">
            <v>支</v>
          </cell>
          <cell r="P247">
            <v>15</v>
          </cell>
          <cell r="Q247">
            <v>3</v>
          </cell>
          <cell r="R247">
            <v>45</v>
          </cell>
          <cell r="S247">
            <v>14.94</v>
          </cell>
          <cell r="T247">
            <v>3.01204819277108</v>
          </cell>
          <cell r="U247">
            <v>45</v>
          </cell>
          <cell r="V247">
            <v>1</v>
          </cell>
        </row>
        <row r="248">
          <cell r="B248" t="str">
            <v>ZA01BAS0846010203762</v>
          </cell>
          <cell r="C248" t="str">
            <v>双黄连</v>
          </cell>
          <cell r="D248" t="str">
            <v>注射</v>
          </cell>
          <cell r="E248" t="str">
            <v>双黄连注射
液</v>
          </cell>
          <cell r="F248" t="str">
            <v>注射液</v>
          </cell>
          <cell r="G248">
            <v>0</v>
          </cell>
          <cell r="H248">
            <v>1</v>
          </cell>
          <cell r="I248" t="str">
            <v>每支装20ml</v>
          </cell>
          <cell r="J248" t="str">
            <v>低硼硅玻璃安
瓿包装</v>
          </cell>
          <cell r="K248">
            <v>1</v>
          </cell>
          <cell r="L248" t="str">
            <v>支</v>
          </cell>
          <cell r="M248" t="str">
            <v>黑龙江省格润药业有限责任公司</v>
          </cell>
          <cell r="N248" t="str">
            <v>黑龙江省格润药业有限责任公司</v>
          </cell>
          <cell r="O248" t="str">
            <v>支</v>
          </cell>
          <cell r="P248">
            <v>15</v>
          </cell>
          <cell r="Q248">
            <v>3</v>
          </cell>
          <cell r="R248">
            <v>45</v>
          </cell>
          <cell r="S248">
            <v>14.94</v>
          </cell>
          <cell r="T248">
            <v>3.01204819277108</v>
          </cell>
          <cell r="U248">
            <v>45</v>
          </cell>
          <cell r="V248">
            <v>1</v>
          </cell>
        </row>
        <row r="249">
          <cell r="B249" t="str">
            <v>ZA01BAZ0410010103773</v>
          </cell>
          <cell r="C249" t="str">
            <v>双黄连</v>
          </cell>
          <cell r="D249" t="str">
            <v>注射</v>
          </cell>
          <cell r="E249" t="str">
            <v>注射用双黄
    连(冻干)</v>
          </cell>
          <cell r="F249" t="str">
            <v>冻干粉
针剂</v>
          </cell>
          <cell r="G249" t="e">
            <v>#N/A</v>
          </cell>
          <cell r="H249">
            <v>1</v>
          </cell>
          <cell r="I249" t="str">
            <v>每支装
600mg</v>
          </cell>
          <cell r="J249" t="str">
            <v>管制玻璃注射
        剂瓶</v>
          </cell>
          <cell r="K249">
            <v>1</v>
          </cell>
          <cell r="L249" t="str">
            <v>支</v>
          </cell>
          <cell r="M249" t="str">
            <v>黑龙江省松花江医药科技有限公司</v>
          </cell>
          <cell r="N249" t="str">
            <v>黑龙江省松花江医药科技有限公司</v>
          </cell>
          <cell r="O249" t="str">
            <v>支</v>
          </cell>
          <cell r="P249">
            <v>19.7</v>
          </cell>
          <cell r="Q249">
            <v>6</v>
          </cell>
          <cell r="R249">
            <v>118.2</v>
          </cell>
          <cell r="S249">
            <v>14.94</v>
          </cell>
          <cell r="T249">
            <v>7.91164658634538</v>
          </cell>
          <cell r="U249">
            <v>118.2</v>
          </cell>
          <cell r="V249">
            <v>1</v>
          </cell>
        </row>
        <row r="250">
          <cell r="B250" t="str">
            <v>ZA01BAS0846020102943</v>
          </cell>
          <cell r="C250" t="str">
            <v>双黄连</v>
          </cell>
          <cell r="D250" t="str">
            <v>注射</v>
          </cell>
          <cell r="E250" t="str">
            <v>双黄连注射
         液</v>
          </cell>
          <cell r="F250" t="str">
            <v>注射液</v>
          </cell>
          <cell r="G250" t="e">
            <v>#N/A</v>
          </cell>
          <cell r="H250">
            <v>1</v>
          </cell>
          <cell r="I250" t="str">
            <v>每支装20ml</v>
          </cell>
          <cell r="J250" t="str">
            <v>安瓿</v>
          </cell>
          <cell r="K250">
            <v>1</v>
          </cell>
          <cell r="L250" t="str">
            <v>支</v>
          </cell>
          <cell r="M250" t="str">
            <v>山西太行药业股份有限公司</v>
          </cell>
          <cell r="N250" t="str">
            <v>山西太行药业股份有限公司</v>
          </cell>
          <cell r="O250" t="str">
            <v>支</v>
          </cell>
          <cell r="P250">
            <v>4.98</v>
          </cell>
          <cell r="Q250">
            <v>3</v>
          </cell>
          <cell r="R250">
            <v>14.94</v>
          </cell>
          <cell r="S250">
            <v>14.94</v>
          </cell>
          <cell r="T250">
            <v>1</v>
          </cell>
          <cell r="U250">
            <v>14.94</v>
          </cell>
          <cell r="V250">
            <v>1</v>
          </cell>
        </row>
        <row r="251">
          <cell r="B251" t="str">
            <v>ZA01BAS0846010102174</v>
          </cell>
          <cell r="C251" t="str">
            <v>双黄连</v>
          </cell>
          <cell r="D251" t="str">
            <v>注射</v>
          </cell>
          <cell r="E251" t="str">
            <v>双黄连注射
         液</v>
          </cell>
          <cell r="F251" t="str">
            <v>注射剂</v>
          </cell>
          <cell r="G251">
            <v>0</v>
          </cell>
          <cell r="H251">
            <v>1</v>
          </cell>
          <cell r="I251" t="str">
            <v>20ml</v>
          </cell>
          <cell r="J251" t="str">
            <v>安瓿装</v>
          </cell>
          <cell r="K251">
            <v>1</v>
          </cell>
          <cell r="L251" t="str">
            <v>支</v>
          </cell>
          <cell r="M251" t="str">
            <v>神威药业(四川)有限公司</v>
          </cell>
          <cell r="N251" t="str">
            <v>神威药业(四川)有限公司</v>
          </cell>
          <cell r="O251" t="str">
            <v>支</v>
          </cell>
          <cell r="P251">
            <v>15</v>
          </cell>
          <cell r="Q251">
            <v>3</v>
          </cell>
          <cell r="R251">
            <v>45</v>
          </cell>
          <cell r="S251">
            <v>14.94</v>
          </cell>
          <cell r="T251">
            <v>3.01204819277108</v>
          </cell>
          <cell r="U251">
            <v>45</v>
          </cell>
          <cell r="V251">
            <v>1</v>
          </cell>
        </row>
        <row r="252">
          <cell r="B252" t="str">
            <v>XR07AXY034B003010102066</v>
          </cell>
          <cell r="C252" t="str">
            <v>喜炎平 、穿心
莲 、穿琥宁、
炎琥宁</v>
          </cell>
          <cell r="D252" t="str">
            <v>注射</v>
          </cell>
          <cell r="E252" t="str">
            <v>注射用炎琥
宁</v>
          </cell>
          <cell r="F252" t="str">
            <v>冻干粉
针剂</v>
          </cell>
          <cell r="G252">
            <v>0</v>
          </cell>
          <cell r="H252">
            <v>1</v>
          </cell>
          <cell r="I252" t="str">
            <v>200mg</v>
          </cell>
          <cell r="J252" t="str">
            <v>管制抗生素玻
璃瓶,药用丁基
胶塞</v>
          </cell>
          <cell r="K252">
            <v>1</v>
          </cell>
          <cell r="L252" t="str">
            <v>瓶</v>
          </cell>
          <cell r="M252" t="str">
            <v>成都天台山制药股份有限公司</v>
          </cell>
          <cell r="N252" t="str">
            <v>成都天台山制药股份有限公司</v>
          </cell>
          <cell r="O252" t="str">
            <v>瓶</v>
          </cell>
          <cell r="P252">
            <v>1.8</v>
          </cell>
          <cell r="Q252">
            <v>1.4</v>
          </cell>
          <cell r="R252">
            <v>2.52</v>
          </cell>
          <cell r="S252">
            <v>1.372</v>
          </cell>
          <cell r="T252">
            <v>1.83673469387755</v>
          </cell>
          <cell r="U252">
            <v>2.52</v>
          </cell>
          <cell r="V252">
            <v>1</v>
          </cell>
        </row>
        <row r="253">
          <cell r="B253" t="str">
            <v>XJ05AXC047B003030102066</v>
          </cell>
          <cell r="C253" t="str">
            <v>喜炎平 、穿心
莲 、穿琥宁、
炎琥宁</v>
          </cell>
          <cell r="D253" t="str">
            <v>注射</v>
          </cell>
          <cell r="E253" t="str">
            <v>注射用穿琥
宁</v>
          </cell>
          <cell r="F253" t="str">
            <v>冻干粉
针剂</v>
          </cell>
          <cell r="G253" t="e">
            <v>#N/A</v>
          </cell>
          <cell r="H253">
            <v>1</v>
          </cell>
          <cell r="I253" t="str">
            <v>400mg</v>
          </cell>
          <cell r="J253" t="str">
            <v>管制抗生素玻
璃瓶,药用丁基
胶塞</v>
          </cell>
          <cell r="K253">
            <v>1</v>
          </cell>
          <cell r="L253" t="str">
            <v>瓶</v>
          </cell>
          <cell r="M253" t="str">
            <v>成都天台山制药股份有限公司</v>
          </cell>
          <cell r="N253" t="str">
            <v>成都天台山制药股份有限公司</v>
          </cell>
          <cell r="O253" t="str">
            <v>瓶</v>
          </cell>
          <cell r="P253">
            <v>1.89</v>
          </cell>
          <cell r="Q253">
            <v>1.5</v>
          </cell>
          <cell r="R253">
            <v>2.835</v>
          </cell>
          <cell r="S253">
            <v>1.372</v>
          </cell>
          <cell r="T253">
            <v>2.06632653061224</v>
          </cell>
          <cell r="U253">
            <v>2.52</v>
          </cell>
          <cell r="V253">
            <v>1.125</v>
          </cell>
          <cell r="W253">
            <v>2</v>
          </cell>
        </row>
        <row r="254">
          <cell r="B254" t="str">
            <v>XJ05AXC047B003020102066</v>
          </cell>
          <cell r="C254" t="str">
            <v>喜炎平 、穿心
莲 、穿琥宁、
炎琥宁</v>
          </cell>
          <cell r="D254" t="str">
            <v>注射</v>
          </cell>
          <cell r="E254" t="str">
            <v>注射用穿琥
宁</v>
          </cell>
          <cell r="F254" t="str">
            <v>冻干粉
针剂</v>
          </cell>
          <cell r="G254" t="e">
            <v>#N/A</v>
          </cell>
          <cell r="H254">
            <v>1</v>
          </cell>
          <cell r="I254" t="str">
            <v>0.2g</v>
          </cell>
          <cell r="J254" t="str">
            <v>管制抗生素玻
璃瓶,药用丁基
胶塞</v>
          </cell>
          <cell r="K254">
            <v>1</v>
          </cell>
          <cell r="L254" t="str">
            <v>瓶</v>
          </cell>
          <cell r="M254" t="str">
            <v>成都天台山制药股份有限公司</v>
          </cell>
          <cell r="N254" t="str">
            <v>成都天台山制药股份有限公司</v>
          </cell>
          <cell r="O254" t="str">
            <v>瓶</v>
          </cell>
          <cell r="P254">
            <v>0.96</v>
          </cell>
          <cell r="Q254">
            <v>3</v>
          </cell>
          <cell r="R254">
            <v>2.88</v>
          </cell>
          <cell r="S254">
            <v>1.372</v>
          </cell>
          <cell r="T254">
            <v>2.09912536443149</v>
          </cell>
          <cell r="U254">
            <v>2.52</v>
          </cell>
          <cell r="V254">
            <v>1.14285714285714</v>
          </cell>
          <cell r="W254">
            <v>2</v>
          </cell>
        </row>
        <row r="255">
          <cell r="B255" t="str">
            <v>XR07AXY034B003030102066</v>
          </cell>
          <cell r="C255" t="str">
            <v>喜炎平 、穿心
莲 、穿琥宁、
炎琥宁</v>
          </cell>
          <cell r="D255" t="str">
            <v>注射</v>
          </cell>
          <cell r="E255" t="str">
            <v>注射用炎琥
宁</v>
          </cell>
          <cell r="F255" t="str">
            <v>冻干粉
针剂</v>
          </cell>
          <cell r="G255" t="e">
            <v>#N/A</v>
          </cell>
          <cell r="H255">
            <v>1</v>
          </cell>
          <cell r="I255" t="str">
            <v>80mg</v>
          </cell>
          <cell r="J255" t="str">
            <v>管制抗生素玻
璃瓶,药用丁基
胶塞</v>
          </cell>
          <cell r="K255">
            <v>1</v>
          </cell>
          <cell r="L255" t="str">
            <v>瓶</v>
          </cell>
          <cell r="M255" t="str">
            <v>成都天台山制药股份有限公司</v>
          </cell>
          <cell r="N255" t="str">
            <v>成都天台山制药股份有限公司</v>
          </cell>
          <cell r="O255" t="str">
            <v>瓶</v>
          </cell>
          <cell r="P255">
            <v>0.9</v>
          </cell>
          <cell r="Q255">
            <v>3.5</v>
          </cell>
          <cell r="R255">
            <v>3.15</v>
          </cell>
          <cell r="S255">
            <v>1.372</v>
          </cell>
          <cell r="T255">
            <v>2.29591836734694</v>
          </cell>
          <cell r="U255">
            <v>2.52</v>
          </cell>
          <cell r="V255">
            <v>1.25</v>
          </cell>
          <cell r="W255">
            <v>2</v>
          </cell>
        </row>
        <row r="256">
          <cell r="B256" t="str">
            <v>XJ05AXC047B003020202068</v>
          </cell>
          <cell r="C256" t="str">
            <v>喜炎平 、穿心
莲 、穿琥宁、
炎琥宁</v>
          </cell>
          <cell r="D256" t="str">
            <v>注射</v>
          </cell>
          <cell r="E256" t="str">
            <v>注射用穿琥
宁</v>
          </cell>
          <cell r="F256" t="str">
            <v>注射用
无菌粉
     末</v>
          </cell>
          <cell r="G256">
            <v>0</v>
          </cell>
          <cell r="H256">
            <v>1</v>
          </cell>
          <cell r="I256" t="str">
            <v>20mg</v>
          </cell>
          <cell r="J256" t="str">
            <v>低硼硅玻璃管
制注射剂瓶，
冷冻干燥注射
用无菌粉末用
卤化丁基橡胶
塞</v>
          </cell>
          <cell r="K256">
            <v>1</v>
          </cell>
          <cell r="L256" t="str">
            <v>瓶</v>
          </cell>
          <cell r="M256" t="str">
            <v>成都通德药业有限公司</v>
          </cell>
          <cell r="N256" t="str">
            <v>成都通德药业有限公司</v>
          </cell>
          <cell r="O256" t="str">
            <v>瓶</v>
          </cell>
          <cell r="P256">
            <v>0.97</v>
          </cell>
          <cell r="Q256">
            <v>30</v>
          </cell>
          <cell r="R256">
            <v>29.1</v>
          </cell>
          <cell r="S256">
            <v>1.372</v>
          </cell>
          <cell r="T256">
            <v>21.2099125364431</v>
          </cell>
          <cell r="U256">
            <v>29.1</v>
          </cell>
          <cell r="V256">
            <v>1</v>
          </cell>
        </row>
        <row r="257">
          <cell r="B257" t="str">
            <v>XR07AXY034B001010102092</v>
          </cell>
          <cell r="C257" t="str">
            <v>喜炎平 、穿心
莲 、穿琥宁、
炎琥宁</v>
          </cell>
          <cell r="D257" t="str">
            <v>注射</v>
          </cell>
          <cell r="E257" t="str">
            <v>注射用炎琥
宁</v>
          </cell>
          <cell r="F257" t="str">
            <v>冻干粉
针剂</v>
          </cell>
          <cell r="G257">
            <v>0</v>
          </cell>
          <cell r="H257">
            <v>1</v>
          </cell>
          <cell r="I257" t="str">
            <v>200mg(以
C28H34KNa
O10·H2O计
)</v>
          </cell>
          <cell r="J257" t="str">
            <v>硼硅玻璃管制
注射剂瓶包装</v>
          </cell>
          <cell r="K257">
            <v>1</v>
          </cell>
          <cell r="L257" t="str">
            <v>瓶</v>
          </cell>
          <cell r="M257" t="str">
            <v>峨眉山通惠制药有限公司</v>
          </cell>
          <cell r="N257" t="str">
            <v>峨眉山通惠制药有限公司</v>
          </cell>
          <cell r="O257" t="str">
            <v>瓶</v>
          </cell>
          <cell r="P257">
            <v>1.08</v>
          </cell>
          <cell r="Q257">
            <v>1.4</v>
          </cell>
          <cell r="R257">
            <v>1.512</v>
          </cell>
          <cell r="S257">
            <v>1.372</v>
          </cell>
          <cell r="T257">
            <v>1.10204081632653</v>
          </cell>
          <cell r="U257">
            <v>1.512</v>
          </cell>
          <cell r="V257">
            <v>1</v>
          </cell>
        </row>
        <row r="258">
          <cell r="B258" t="str">
            <v>XR07AXY034B001010400356</v>
          </cell>
          <cell r="C258" t="str">
            <v>喜炎平 、穿心
莲 、穿琥宁、
炎琥宁</v>
          </cell>
          <cell r="D258" t="str">
            <v>注射</v>
          </cell>
          <cell r="E258" t="str">
            <v>注射用炎琥
宁</v>
          </cell>
          <cell r="F258" t="str">
            <v>注射剂</v>
          </cell>
          <cell r="G258" t="e">
            <v>#N/A</v>
          </cell>
          <cell r="H258">
            <v>1</v>
          </cell>
          <cell r="I258" t="str">
            <v>0.2g</v>
          </cell>
          <cell r="J258" t="str">
            <v>管制抗生素玻
璃瓶</v>
          </cell>
          <cell r="K258">
            <v>1</v>
          </cell>
          <cell r="L258" t="str">
            <v>瓶</v>
          </cell>
          <cell r="M258" t="str">
            <v>广州一品红制药有限公司</v>
          </cell>
          <cell r="N258" t="str">
            <v>一品红生物医药有限公司</v>
          </cell>
          <cell r="O258" t="str">
            <v>瓶</v>
          </cell>
          <cell r="P258">
            <v>4.43</v>
          </cell>
          <cell r="Q258">
            <v>1.4</v>
          </cell>
          <cell r="R258">
            <v>6.202</v>
          </cell>
          <cell r="S258">
            <v>1.372</v>
          </cell>
          <cell r="T258">
            <v>4.52040816326531</v>
          </cell>
          <cell r="U258">
            <v>6.202</v>
          </cell>
          <cell r="V258">
            <v>1</v>
          </cell>
        </row>
        <row r="259">
          <cell r="B259" t="str">
            <v>XR07AXY034B001020400356</v>
          </cell>
          <cell r="C259" t="str">
            <v>喜炎平 、穿心
莲 、穿琥宁、
炎琥宁</v>
          </cell>
          <cell r="D259" t="str">
            <v>注射</v>
          </cell>
          <cell r="E259" t="str">
            <v>注射用炎琥
宁</v>
          </cell>
          <cell r="F259" t="str">
            <v>注射剂</v>
          </cell>
          <cell r="G259">
            <v>0</v>
          </cell>
          <cell r="H259">
            <v>1</v>
          </cell>
          <cell r="I259" t="str">
            <v>80mg</v>
          </cell>
          <cell r="J259" t="str">
            <v>管制抗生素玻
璃瓶</v>
          </cell>
          <cell r="K259">
            <v>1</v>
          </cell>
          <cell r="L259" t="str">
            <v>瓶</v>
          </cell>
          <cell r="M259" t="str">
            <v>广州一品红制药有限公司</v>
          </cell>
          <cell r="N259" t="str">
            <v>一品红生物医药有限公司</v>
          </cell>
          <cell r="O259" t="str">
            <v>瓶</v>
          </cell>
          <cell r="P259">
            <v>2.2</v>
          </cell>
          <cell r="Q259">
            <v>3.5</v>
          </cell>
          <cell r="R259">
            <v>7.7</v>
          </cell>
          <cell r="S259">
            <v>1.372</v>
          </cell>
          <cell r="T259">
            <v>5.61224489795918</v>
          </cell>
          <cell r="U259">
            <v>6.202</v>
          </cell>
          <cell r="V259">
            <v>1.24153498871332</v>
          </cell>
          <cell r="W259">
            <v>2</v>
          </cell>
        </row>
        <row r="260">
          <cell r="B260" t="str">
            <v>XR07AXY034B001010203671</v>
          </cell>
          <cell r="C260" t="str">
            <v>喜炎平 、穿心
莲 、穿琥宁、
炎琥宁</v>
          </cell>
          <cell r="D260" t="str">
            <v>注射</v>
          </cell>
          <cell r="E260" t="str">
            <v>注射用炎琥
宁</v>
          </cell>
          <cell r="F260" t="str">
            <v>注射剂</v>
          </cell>
          <cell r="G260">
            <v>0</v>
          </cell>
          <cell r="H260">
            <v>1</v>
          </cell>
          <cell r="I260" t="str">
            <v>0.16g</v>
          </cell>
          <cell r="J260" t="str">
            <v>低硼硅玻璃管
制注射剂瓶</v>
          </cell>
          <cell r="K260">
            <v>1</v>
          </cell>
          <cell r="L260" t="str">
            <v>支</v>
          </cell>
          <cell r="M260" t="str">
            <v>哈尔滨松鹤制药有限公司</v>
          </cell>
          <cell r="N260" t="str">
            <v>哈尔滨松鹤制药有限公司</v>
          </cell>
          <cell r="O260" t="str">
            <v>支</v>
          </cell>
          <cell r="P260">
            <v>1.5</v>
          </cell>
          <cell r="Q260">
            <v>1.75</v>
          </cell>
          <cell r="R260">
            <v>2.625</v>
          </cell>
          <cell r="S260">
            <v>1.372</v>
          </cell>
          <cell r="T260">
            <v>1.91326530612245</v>
          </cell>
          <cell r="U260">
            <v>2.625</v>
          </cell>
          <cell r="V260">
            <v>1</v>
          </cell>
        </row>
        <row r="261">
          <cell r="B261" t="str">
            <v>XR07AXY034B001020203671</v>
          </cell>
          <cell r="C261" t="str">
            <v>喜炎平 、穿心
莲 、穿琥宁、
炎琥宁</v>
          </cell>
          <cell r="D261" t="str">
            <v>注射</v>
          </cell>
          <cell r="E261" t="str">
            <v>注射用炎琥
宁</v>
          </cell>
          <cell r="F261" t="str">
            <v>注射剂</v>
          </cell>
          <cell r="G261" t="e">
            <v>#N/A</v>
          </cell>
          <cell r="H261">
            <v>1</v>
          </cell>
          <cell r="I261" t="str">
            <v>80mg</v>
          </cell>
          <cell r="J261" t="str">
            <v>低硼硅玻璃管
制注射剂瓶</v>
          </cell>
          <cell r="K261">
            <v>1</v>
          </cell>
          <cell r="L261" t="str">
            <v>支</v>
          </cell>
          <cell r="M261" t="str">
            <v>哈尔滨松鹤制药有限公司</v>
          </cell>
          <cell r="N261" t="str">
            <v>哈尔滨松鹤制药有限公司</v>
          </cell>
          <cell r="O261" t="str">
            <v>支</v>
          </cell>
          <cell r="P261">
            <v>1.25</v>
          </cell>
          <cell r="Q261">
            <v>3.5</v>
          </cell>
          <cell r="R261">
            <v>4.375</v>
          </cell>
          <cell r="S261">
            <v>1.372</v>
          </cell>
          <cell r="T261">
            <v>3.18877551020408</v>
          </cell>
          <cell r="U261">
            <v>2.625</v>
          </cell>
          <cell r="V261">
            <v>1.66666666666667</v>
          </cell>
          <cell r="W261">
            <v>2</v>
          </cell>
        </row>
        <row r="262">
          <cell r="B262" t="str">
            <v>XR07AXY034B001020203687</v>
          </cell>
          <cell r="C262" t="str">
            <v>喜炎平 、穿心
莲 、穿琥宁、
炎琥宁</v>
          </cell>
          <cell r="D262" t="str">
            <v>注射</v>
          </cell>
          <cell r="E262" t="str">
            <v>注射用炎琥
         宁</v>
          </cell>
          <cell r="F262" t="str">
            <v>注射剂</v>
          </cell>
          <cell r="G262" t="e">
            <v>#N/A</v>
          </cell>
          <cell r="H262">
            <v>1</v>
          </cell>
          <cell r="I262" t="str">
            <v>0.4g</v>
          </cell>
          <cell r="J262" t="str">
            <v>低硼硅玻璃管
制注射剂瓶</v>
          </cell>
          <cell r="K262">
            <v>1</v>
          </cell>
          <cell r="L262" t="str">
            <v>支</v>
          </cell>
          <cell r="M262" t="str">
            <v>哈尔滨誉衡制药有限公司</v>
          </cell>
          <cell r="N262" t="str">
            <v>武汉市小铂生物科技有限公司  （原上市许可持有人：   哈尔滨誉衡制药有限公司）</v>
          </cell>
          <cell r="O262" t="str">
            <v>支</v>
          </cell>
          <cell r="P262">
            <v>2.97</v>
          </cell>
          <cell r="Q262">
            <v>0.7</v>
          </cell>
          <cell r="R262">
            <v>2.079</v>
          </cell>
          <cell r="S262">
            <v>1.372</v>
          </cell>
          <cell r="T262">
            <v>1.51530612244898</v>
          </cell>
          <cell r="U262">
            <v>2.079</v>
          </cell>
          <cell r="V262">
            <v>1</v>
          </cell>
        </row>
        <row r="263">
          <cell r="B263" t="str">
            <v>XR07AXY034B001010203687</v>
          </cell>
          <cell r="C263" t="str">
            <v>喜炎平 、穿心
莲 、穿琥宁、
炎琥宁</v>
          </cell>
          <cell r="D263" t="str">
            <v>注射</v>
          </cell>
          <cell r="E263" t="str">
            <v>注射用炎琥
         宁</v>
          </cell>
          <cell r="F263" t="str">
            <v>注射剂</v>
          </cell>
          <cell r="G263">
            <v>0</v>
          </cell>
          <cell r="H263">
            <v>1</v>
          </cell>
          <cell r="I263" t="str">
            <v>0.2g</v>
          </cell>
          <cell r="J263" t="str">
            <v>低硼硅玻璃管
制注射剂瓶</v>
          </cell>
          <cell r="K263">
            <v>1</v>
          </cell>
          <cell r="L263" t="str">
            <v>支</v>
          </cell>
          <cell r="M263" t="str">
            <v>哈尔滨誉衡制药有限公司</v>
          </cell>
          <cell r="N263" t="str">
            <v>武汉市小铂生物科技有限公司  （原上市许可持有人：   哈尔滨誉衡制药有限公司）</v>
          </cell>
          <cell r="O263" t="str">
            <v>支</v>
          </cell>
          <cell r="P263">
            <v>1.49</v>
          </cell>
          <cell r="Q263">
            <v>1.4</v>
          </cell>
          <cell r="R263">
            <v>2.086</v>
          </cell>
          <cell r="S263">
            <v>1.372</v>
          </cell>
          <cell r="T263">
            <v>1.52040816326531</v>
          </cell>
          <cell r="U263">
            <v>2.079</v>
          </cell>
          <cell r="V263">
            <v>1.003367003367</v>
          </cell>
        </row>
        <row r="264">
          <cell r="B264" t="str">
            <v>XR07AXY034B001010203783</v>
          </cell>
          <cell r="C264" t="str">
            <v>喜炎平 、穿心
莲 、穿琥宁、
炎琥宁</v>
          </cell>
          <cell r="D264" t="str">
            <v>注射</v>
          </cell>
          <cell r="E264" t="str">
            <v>注射用炎琥
宁</v>
          </cell>
          <cell r="F264" t="str">
            <v>注射剂</v>
          </cell>
          <cell r="G264">
            <v>0</v>
          </cell>
          <cell r="H264">
            <v>1</v>
          </cell>
          <cell r="I264" t="str">
            <v>200mg</v>
          </cell>
          <cell r="J264" t="str">
            <v>低硼硅玻璃管
制注射剂瓶</v>
          </cell>
          <cell r="K264">
            <v>1</v>
          </cell>
          <cell r="L264" t="str">
            <v>支</v>
          </cell>
          <cell r="M264" t="str">
            <v>哈尔滨珍宝制药有限公司</v>
          </cell>
          <cell r="N264" t="str">
            <v>哈尔滨珍宝制药有限公司</v>
          </cell>
          <cell r="O264" t="str">
            <v>支</v>
          </cell>
          <cell r="P264">
            <v>0.98</v>
          </cell>
          <cell r="Q264">
            <v>1.4</v>
          </cell>
          <cell r="R264">
            <v>1.372</v>
          </cell>
          <cell r="S264">
            <v>1.372</v>
          </cell>
          <cell r="T264">
            <v>1</v>
          </cell>
          <cell r="U264">
            <v>1.372</v>
          </cell>
          <cell r="V264">
            <v>1</v>
          </cell>
        </row>
        <row r="265">
          <cell r="B265" t="str">
            <v>XR07AXY034B001010303701</v>
          </cell>
          <cell r="C265" t="str">
            <v>喜炎平 、穿心
莲 、穿琥宁、
炎琥宁</v>
          </cell>
          <cell r="D265" t="str">
            <v>注射</v>
          </cell>
          <cell r="E265" t="str">
            <v>注射用炎琥
宁</v>
          </cell>
          <cell r="F265" t="str">
            <v>注射剂</v>
          </cell>
          <cell r="G265">
            <v>0</v>
          </cell>
          <cell r="H265">
            <v>1</v>
          </cell>
          <cell r="I265" t="str">
            <v>80mg</v>
          </cell>
          <cell r="J265" t="str">
            <v>低硼硅玻璃管
制注射剂瓶</v>
          </cell>
          <cell r="K265">
            <v>1</v>
          </cell>
          <cell r="L265" t="str">
            <v>支</v>
          </cell>
          <cell r="M265" t="str">
            <v>哈药集团生物工程有限公司</v>
          </cell>
          <cell r="N265" t="str">
            <v>哈药集团生物工程有限公司</v>
          </cell>
          <cell r="O265" t="str">
            <v>支</v>
          </cell>
          <cell r="P265">
            <v>0.85</v>
          </cell>
          <cell r="Q265">
            <v>3.5</v>
          </cell>
          <cell r="R265">
            <v>2.975</v>
          </cell>
          <cell r="S265">
            <v>1.372</v>
          </cell>
          <cell r="T265">
            <v>2.16836734693878</v>
          </cell>
          <cell r="U265">
            <v>2.975</v>
          </cell>
          <cell r="V265">
            <v>1</v>
          </cell>
        </row>
        <row r="266">
          <cell r="B266" t="str">
            <v>XR07AXY034B001060105816</v>
          </cell>
          <cell r="C266" t="str">
            <v>喜炎平 、穿心
莲 、穿琥宁、
炎琥宁</v>
          </cell>
          <cell r="D266" t="str">
            <v>注射</v>
          </cell>
          <cell r="E266" t="str">
            <v>注射用炎琥
宁</v>
          </cell>
          <cell r="F266" t="str">
            <v>注射剂</v>
          </cell>
          <cell r="G266" t="e">
            <v>#N/A</v>
          </cell>
          <cell r="H266">
            <v>1</v>
          </cell>
          <cell r="I266" t="str">
            <v>400mg</v>
          </cell>
          <cell r="J266" t="str">
            <v>玻璃管制注射
剂瓶装</v>
          </cell>
          <cell r="K266">
            <v>1</v>
          </cell>
          <cell r="L266" t="str">
            <v>瓶</v>
          </cell>
          <cell r="M266" t="str">
            <v>海南斯达制药有限公司</v>
          </cell>
          <cell r="N266" t="str">
            <v>海南斯达制药有限公司</v>
          </cell>
          <cell r="O266" t="str">
            <v>瓶</v>
          </cell>
          <cell r="P266">
            <v>2.89</v>
          </cell>
          <cell r="Q266">
            <v>0.7</v>
          </cell>
          <cell r="R266">
            <v>2.023</v>
          </cell>
          <cell r="S266">
            <v>1.372</v>
          </cell>
          <cell r="T266">
            <v>1.47448979591837</v>
          </cell>
          <cell r="U266">
            <v>2.023</v>
          </cell>
          <cell r="V266">
            <v>1</v>
          </cell>
        </row>
        <row r="267">
          <cell r="B267" t="str">
            <v>XR07AXY034B001030205816</v>
          </cell>
          <cell r="C267" t="str">
            <v>喜炎平 、穿心
莲 、穿琥宁、
炎琥宁</v>
          </cell>
          <cell r="D267" t="str">
            <v>注射</v>
          </cell>
          <cell r="E267" t="str">
            <v>注射用炎琥
宁</v>
          </cell>
          <cell r="F267" t="str">
            <v>注射剂</v>
          </cell>
          <cell r="G267" t="e">
            <v>#N/A</v>
          </cell>
          <cell r="H267">
            <v>1</v>
          </cell>
          <cell r="I267" t="str">
            <v>160mg</v>
          </cell>
          <cell r="J267" t="str">
            <v>玻璃管制注射
剂瓶装</v>
          </cell>
          <cell r="K267">
            <v>1</v>
          </cell>
          <cell r="L267" t="str">
            <v>瓶</v>
          </cell>
          <cell r="M267" t="str">
            <v>海南斯达制药有限公司</v>
          </cell>
          <cell r="N267" t="str">
            <v>海南斯达制药有限公司</v>
          </cell>
          <cell r="O267" t="str">
            <v>瓶</v>
          </cell>
          <cell r="P267">
            <v>1.25</v>
          </cell>
          <cell r="Q267">
            <v>1.75</v>
          </cell>
          <cell r="R267">
            <v>2.1875</v>
          </cell>
          <cell r="S267">
            <v>1.372</v>
          </cell>
          <cell r="T267">
            <v>1.59438775510204</v>
          </cell>
          <cell r="U267">
            <v>2.023</v>
          </cell>
          <cell r="V267">
            <v>1.08131487889273</v>
          </cell>
          <cell r="W267">
            <v>2</v>
          </cell>
        </row>
        <row r="268">
          <cell r="B268" t="str">
            <v>XR07AXY034B001010205816</v>
          </cell>
          <cell r="C268" t="str">
            <v>喜炎平 、穿心
莲 、穿琥宁、
炎琥宁</v>
          </cell>
          <cell r="D268" t="str">
            <v>注射</v>
          </cell>
          <cell r="E268" t="str">
            <v>注射用炎琥
宁</v>
          </cell>
          <cell r="F268" t="str">
            <v>注射剂</v>
          </cell>
          <cell r="G268">
            <v>0</v>
          </cell>
          <cell r="H268">
            <v>1</v>
          </cell>
          <cell r="I268" t="str">
            <v>0.2g</v>
          </cell>
          <cell r="J268" t="str">
            <v>玻璃管制注射
剂瓶装</v>
          </cell>
          <cell r="K268">
            <v>1</v>
          </cell>
          <cell r="L268" t="str">
            <v>瓶</v>
          </cell>
          <cell r="M268" t="str">
            <v>海南斯达制药有限公司</v>
          </cell>
          <cell r="N268" t="str">
            <v>海南斯达制药有限公司</v>
          </cell>
          <cell r="O268" t="str">
            <v>瓶</v>
          </cell>
          <cell r="P268">
            <v>1.68</v>
          </cell>
          <cell r="Q268">
            <v>1.4</v>
          </cell>
          <cell r="R268">
            <v>2.352</v>
          </cell>
          <cell r="S268">
            <v>1.372</v>
          </cell>
          <cell r="T268">
            <v>1.71428571428571</v>
          </cell>
          <cell r="U268">
            <v>2.023</v>
          </cell>
          <cell r="V268">
            <v>1.16262975778547</v>
          </cell>
          <cell r="W268">
            <v>2</v>
          </cell>
        </row>
        <row r="269">
          <cell r="B269" t="str">
            <v>XR07AXY034B001040205816</v>
          </cell>
          <cell r="C269" t="str">
            <v>喜炎平 、穿心
莲 、穿琥宁、
炎琥宁</v>
          </cell>
          <cell r="D269" t="str">
            <v>注射</v>
          </cell>
          <cell r="E269" t="str">
            <v>注射用炎琥
宁</v>
          </cell>
          <cell r="F269" t="str">
            <v>注射剂</v>
          </cell>
          <cell r="G269" t="e">
            <v>#N/A</v>
          </cell>
          <cell r="H269">
            <v>1</v>
          </cell>
          <cell r="I269" t="str">
            <v>40mg</v>
          </cell>
          <cell r="J269" t="str">
            <v>玻璃管制注射
剂瓶装</v>
          </cell>
          <cell r="K269">
            <v>1</v>
          </cell>
          <cell r="L269" t="str">
            <v>瓶</v>
          </cell>
          <cell r="M269" t="str">
            <v>海南斯达制药有限公司</v>
          </cell>
          <cell r="N269" t="str">
            <v>海南斯达制药有限公司</v>
          </cell>
          <cell r="O269" t="str">
            <v>瓶</v>
          </cell>
          <cell r="P269">
            <v>0.57</v>
          </cell>
          <cell r="Q269">
            <v>7</v>
          </cell>
          <cell r="R269">
            <v>3.99</v>
          </cell>
          <cell r="S269">
            <v>1.372</v>
          </cell>
          <cell r="T269">
            <v>2.90816326530612</v>
          </cell>
          <cell r="U269">
            <v>2.023</v>
          </cell>
          <cell r="V269">
            <v>1.97231833910035</v>
          </cell>
          <cell r="W269">
            <v>2</v>
          </cell>
        </row>
        <row r="270">
          <cell r="B270" t="str">
            <v>XR07AXY034B001050205816</v>
          </cell>
          <cell r="C270" t="str">
            <v>喜炎平 、穿心
莲 、穿琥宁、
炎琥宁</v>
          </cell>
          <cell r="D270" t="str">
            <v>注射</v>
          </cell>
          <cell r="E270" t="str">
            <v>注射用炎琥
宁</v>
          </cell>
          <cell r="F270" t="str">
            <v>注射剂</v>
          </cell>
          <cell r="G270" t="e">
            <v>#N/A</v>
          </cell>
          <cell r="H270">
            <v>1</v>
          </cell>
          <cell r="I270" t="str">
            <v>80mg</v>
          </cell>
          <cell r="J270" t="str">
            <v>玻璃管制注射
剂瓶装</v>
          </cell>
          <cell r="K270">
            <v>1</v>
          </cell>
          <cell r="L270" t="str">
            <v>瓶</v>
          </cell>
          <cell r="M270" t="str">
            <v>海南斯达制药有限公司</v>
          </cell>
          <cell r="N270" t="str">
            <v>海南斯达制药有限公司</v>
          </cell>
          <cell r="O270" t="str">
            <v>瓶</v>
          </cell>
          <cell r="P270">
            <v>1.15</v>
          </cell>
          <cell r="Q270">
            <v>3.5</v>
          </cell>
          <cell r="R270">
            <v>4.025</v>
          </cell>
          <cell r="S270">
            <v>1.372</v>
          </cell>
          <cell r="T270">
            <v>2.93367346938775</v>
          </cell>
          <cell r="U270">
            <v>2.023</v>
          </cell>
          <cell r="V270">
            <v>1.98961937716263</v>
          </cell>
          <cell r="W270">
            <v>2</v>
          </cell>
        </row>
        <row r="271">
          <cell r="B271" t="str">
            <v>XR07AXY034B001020302557</v>
          </cell>
          <cell r="C271" t="str">
            <v>喜炎平 、穿心
莲 、穿琥宁、
炎琥宁</v>
          </cell>
          <cell r="D271" t="str">
            <v>注射</v>
          </cell>
          <cell r="E271" t="str">
            <v>注射用炎琥
宁</v>
          </cell>
          <cell r="F271" t="str">
            <v>注射剂</v>
          </cell>
          <cell r="G271">
            <v>0</v>
          </cell>
          <cell r="H271">
            <v>1</v>
          </cell>
          <cell r="I271" t="str">
            <v>80mg</v>
          </cell>
          <cell r="J271" t="str">
            <v>低硼硅玻璃管
制注射剂瓶,注
射用冷冻干燥
无菌粉末用卤
化丁基橡胶塞</v>
          </cell>
          <cell r="K271">
            <v>1</v>
          </cell>
          <cell r="L271" t="str">
            <v>瓶</v>
          </cell>
          <cell r="M271" t="str">
            <v>河北爱尔海泰制药有限公司</v>
          </cell>
          <cell r="N271" t="str">
            <v>河北爱尔海泰制药有限公司</v>
          </cell>
          <cell r="O271" t="str">
            <v>瓶</v>
          </cell>
          <cell r="P271">
            <v>1.58</v>
          </cell>
          <cell r="Q271">
            <v>3.5</v>
          </cell>
          <cell r="R271">
            <v>5.53</v>
          </cell>
          <cell r="S271">
            <v>1.372</v>
          </cell>
          <cell r="T271">
            <v>4.03061224489796</v>
          </cell>
          <cell r="U271">
            <v>5.53</v>
          </cell>
          <cell r="V271">
            <v>1</v>
          </cell>
        </row>
        <row r="272">
          <cell r="B272" t="str">
            <v>XR07AXY034B001010204900</v>
          </cell>
          <cell r="C272" t="str">
            <v>喜炎平 、穿心
莲 、穿琥宁、
炎琥宁</v>
          </cell>
          <cell r="D272" t="str">
            <v>注射</v>
          </cell>
          <cell r="E272" t="str">
            <v>注射用炎琥
         宁</v>
          </cell>
          <cell r="F272" t="str">
            <v>注射剂</v>
          </cell>
          <cell r="G272">
            <v>0</v>
          </cell>
          <cell r="H272">
            <v>1</v>
          </cell>
          <cell r="I272" t="str">
            <v>80mg</v>
          </cell>
          <cell r="J272" t="str">
            <v>西林瓶</v>
          </cell>
          <cell r="K272">
            <v>1</v>
          </cell>
          <cell r="L272" t="str">
            <v>瓶</v>
          </cell>
          <cell r="M272" t="str">
            <v>湖南恒生制药股份有限公司</v>
          </cell>
          <cell r="N272" t="str">
            <v>湖南恒生制药股份有限公司</v>
          </cell>
          <cell r="O272" t="str">
            <v>瓶</v>
          </cell>
          <cell r="P272">
            <v>1.66</v>
          </cell>
          <cell r="Q272">
            <v>3.5</v>
          </cell>
          <cell r="R272">
            <v>5.81</v>
          </cell>
          <cell r="S272">
            <v>1.372</v>
          </cell>
          <cell r="T272">
            <v>4.23469387755102</v>
          </cell>
          <cell r="U272">
            <v>5.81</v>
          </cell>
          <cell r="V272">
            <v>1</v>
          </cell>
        </row>
        <row r="273">
          <cell r="B273" t="str">
            <v>ZA04BAX0048020205337</v>
          </cell>
          <cell r="C273" t="str">
            <v>喜炎平 、穿心
莲 、穿琥宁、
炎琥宁</v>
          </cell>
          <cell r="D273" t="str">
            <v>注射</v>
          </cell>
          <cell r="E273" t="str">
            <v>喜炎平注射
         液</v>
          </cell>
          <cell r="F273" t="str">
            <v>注射剂</v>
          </cell>
          <cell r="G273" t="e">
            <v>#N/A</v>
          </cell>
          <cell r="H273">
            <v>1</v>
          </cell>
          <cell r="I273" t="str">
            <v>每支装
5ml:125mg</v>
          </cell>
          <cell r="J273" t="str">
            <v>安瓿</v>
          </cell>
          <cell r="K273">
            <v>1</v>
          </cell>
          <cell r="L273" t="str">
            <v>支</v>
          </cell>
          <cell r="M273" t="str">
            <v>江西青峰药业有限公司</v>
          </cell>
          <cell r="N273" t="str">
            <v>江西青峰药业有限公司</v>
          </cell>
          <cell r="O273" t="str">
            <v>支</v>
          </cell>
          <cell r="P273">
            <v>12.38</v>
          </cell>
          <cell r="Q273">
            <v>3</v>
          </cell>
          <cell r="R273">
            <v>37.14</v>
          </cell>
          <cell r="S273">
            <v>1.372</v>
          </cell>
          <cell r="T273">
            <v>27.069970845481</v>
          </cell>
          <cell r="U273">
            <v>37.14</v>
          </cell>
          <cell r="V273">
            <v>1</v>
          </cell>
        </row>
        <row r="274">
          <cell r="B274" t="str">
            <v>ZA04BAX0048010205337</v>
          </cell>
          <cell r="C274" t="str">
            <v>喜炎平 、穿心
莲 、穿琥宁、
炎琥宁</v>
          </cell>
          <cell r="D274" t="str">
            <v>注射</v>
          </cell>
          <cell r="E274" t="str">
            <v>喜炎平注射
         液</v>
          </cell>
          <cell r="F274" t="str">
            <v>注射剂</v>
          </cell>
          <cell r="G274">
            <v>0</v>
          </cell>
          <cell r="H274">
            <v>1</v>
          </cell>
          <cell r="I274" t="str">
            <v>每支装
2ml:50mg</v>
          </cell>
          <cell r="J274" t="str">
            <v>安瓿</v>
          </cell>
          <cell r="K274">
            <v>1</v>
          </cell>
          <cell r="L274" t="str">
            <v>支</v>
          </cell>
          <cell r="M274" t="str">
            <v>江西青峰药业有限公司</v>
          </cell>
          <cell r="N274" t="str">
            <v>江西青峰药业有限公司</v>
          </cell>
          <cell r="O274" t="str">
            <v>支</v>
          </cell>
          <cell r="P274">
            <v>5.4</v>
          </cell>
          <cell r="Q274">
            <v>7.5</v>
          </cell>
          <cell r="R274">
            <v>40.5</v>
          </cell>
          <cell r="S274">
            <v>1.372</v>
          </cell>
          <cell r="T274">
            <v>29.5189504373178</v>
          </cell>
          <cell r="U274">
            <v>37.14</v>
          </cell>
          <cell r="V274">
            <v>1.09046849757674</v>
          </cell>
          <cell r="W274">
            <v>2</v>
          </cell>
        </row>
        <row r="275">
          <cell r="B275" t="str">
            <v>XR07AXY034B014010104152</v>
          </cell>
          <cell r="C275" t="str">
            <v>喜炎平 、穿心
莲 、穿琥宁、
炎琥宁</v>
          </cell>
          <cell r="D275" t="str">
            <v>注射</v>
          </cell>
          <cell r="E275" t="str">
            <v>注射用炎琥
宁</v>
          </cell>
          <cell r="F275" t="str">
            <v>冻干粉
     针</v>
          </cell>
          <cell r="G275" t="e">
            <v>#N/A</v>
          </cell>
          <cell r="H275">
            <v>1</v>
          </cell>
          <cell r="I275" t="str">
            <v>0.2g</v>
          </cell>
          <cell r="J275" t="str">
            <v>钠钙玻璃模制
注射剂瓶/低硼
硅玻璃管制注
射剂瓶</v>
          </cell>
          <cell r="K275">
            <v>1</v>
          </cell>
          <cell r="L275" t="str">
            <v>瓶</v>
          </cell>
          <cell r="M275" t="str">
            <v>瑞阳制药股份有限公司</v>
          </cell>
          <cell r="N275" t="str">
            <v>瑞阳制药股份有限公司</v>
          </cell>
          <cell r="O275" t="str">
            <v>盒</v>
          </cell>
          <cell r="P275">
            <v>1.8</v>
          </cell>
          <cell r="Q275">
            <v>1.4</v>
          </cell>
          <cell r="R275">
            <v>2.52</v>
          </cell>
          <cell r="S275">
            <v>1.372</v>
          </cell>
          <cell r="T275">
            <v>1.83673469387755</v>
          </cell>
          <cell r="U275">
            <v>2.52</v>
          </cell>
          <cell r="V275">
            <v>1</v>
          </cell>
        </row>
        <row r="276">
          <cell r="B276" t="str">
            <v>XR07AXY034B014020104152</v>
          </cell>
          <cell r="C276" t="str">
            <v>喜炎平 、穿心
莲 、穿琥宁、
炎琥宁</v>
          </cell>
          <cell r="D276" t="str">
            <v>注射</v>
          </cell>
          <cell r="E276" t="str">
            <v>注射用炎琥
宁</v>
          </cell>
          <cell r="F276" t="str">
            <v>冻干粉
     针</v>
          </cell>
          <cell r="G276">
            <v>0</v>
          </cell>
          <cell r="H276">
            <v>1</v>
          </cell>
          <cell r="I276" t="str">
            <v>80mg</v>
          </cell>
          <cell r="J276" t="str">
            <v>钠钙玻璃模制
注射剂瓶/低硼
硅玻璃管制注
射剂瓶</v>
          </cell>
          <cell r="K276">
            <v>1</v>
          </cell>
          <cell r="L276" t="str">
            <v>瓶</v>
          </cell>
          <cell r="M276" t="str">
            <v>瑞阳制药股份有限公司</v>
          </cell>
          <cell r="N276" t="str">
            <v>瑞阳制药股份有限公司</v>
          </cell>
          <cell r="O276" t="str">
            <v>盒</v>
          </cell>
          <cell r="P276">
            <v>1.37</v>
          </cell>
          <cell r="Q276">
            <v>3.5</v>
          </cell>
          <cell r="R276">
            <v>4.795</v>
          </cell>
          <cell r="S276">
            <v>1.372</v>
          </cell>
          <cell r="T276">
            <v>3.49489795918367</v>
          </cell>
          <cell r="U276">
            <v>2.52</v>
          </cell>
          <cell r="V276">
            <v>1.90277777777778</v>
          </cell>
          <cell r="W276">
            <v>2</v>
          </cell>
        </row>
        <row r="277">
          <cell r="B277" t="str">
            <v>XR07AXY034B001010202357</v>
          </cell>
          <cell r="C277" t="str">
            <v>喜炎平 、穿心
莲 、穿琥宁、
炎琥宁</v>
          </cell>
          <cell r="D277" t="str">
            <v>注射</v>
          </cell>
          <cell r="E277" t="str">
            <v>注射用炎琥
         宁</v>
          </cell>
          <cell r="F277" t="str">
            <v>注射剂</v>
          </cell>
          <cell r="G277" t="e">
            <v>#N/A</v>
          </cell>
          <cell r="H277">
            <v>1</v>
          </cell>
          <cell r="I277" t="str">
            <v>200mg</v>
          </cell>
          <cell r="J277" t="str">
            <v>管制抗生素玻
璃瓶</v>
          </cell>
          <cell r="K277">
            <v>1</v>
          </cell>
          <cell r="L277" t="str">
            <v>瓶</v>
          </cell>
          <cell r="M277" t="str">
            <v>陕西博森生物制药股份集团有限公司</v>
          </cell>
          <cell r="N277" t="str">
            <v>陕西博森生物制药股份集团有限公司</v>
          </cell>
          <cell r="O277" t="str">
            <v>瓶</v>
          </cell>
          <cell r="P277">
            <v>0.98</v>
          </cell>
          <cell r="Q277">
            <v>1.4</v>
          </cell>
          <cell r="R277">
            <v>1.372</v>
          </cell>
          <cell r="S277">
            <v>1.372</v>
          </cell>
          <cell r="T277">
            <v>1</v>
          </cell>
          <cell r="U277">
            <v>1.372</v>
          </cell>
          <cell r="V277">
            <v>1</v>
          </cell>
        </row>
        <row r="278">
          <cell r="B278" t="str">
            <v>XR07AXY034B001020202049</v>
          </cell>
          <cell r="C278" t="str">
            <v>喜炎平 、穿心
莲 、穿琥宁、
炎琥宁</v>
          </cell>
          <cell r="D278" t="str">
            <v>注射</v>
          </cell>
          <cell r="E278" t="str">
            <v>注射用炎琥
宁</v>
          </cell>
          <cell r="F278" t="str">
            <v>注射剂</v>
          </cell>
          <cell r="G278" t="e">
            <v>#N/A</v>
          </cell>
          <cell r="H278">
            <v>1</v>
          </cell>
          <cell r="I278" t="str">
            <v>0.2g</v>
          </cell>
          <cell r="J278" t="str">
            <v>低硼硅玻璃管
制注射剂瓶</v>
          </cell>
          <cell r="K278">
            <v>1</v>
          </cell>
          <cell r="L278" t="str">
            <v>瓶</v>
          </cell>
          <cell r="M278" t="str">
            <v>四川宏明博思药业有限公司</v>
          </cell>
          <cell r="N278" t="str">
            <v>四川宏明博思药业有限公司</v>
          </cell>
          <cell r="O278" t="str">
            <v>瓶</v>
          </cell>
          <cell r="P278">
            <v>1.61</v>
          </cell>
          <cell r="Q278">
            <v>1.4</v>
          </cell>
          <cell r="R278">
            <v>2.254</v>
          </cell>
          <cell r="S278">
            <v>1.372</v>
          </cell>
          <cell r="T278">
            <v>1.64285714285714</v>
          </cell>
          <cell r="U278">
            <v>2.254</v>
          </cell>
          <cell r="V278">
            <v>1</v>
          </cell>
        </row>
        <row r="279">
          <cell r="B279" t="str">
            <v>XR07AXY034B001010102049</v>
          </cell>
          <cell r="C279" t="str">
            <v>喜炎平 、穿心
莲 、穿琥宁、
炎琥宁</v>
          </cell>
          <cell r="D279" t="str">
            <v>注射</v>
          </cell>
          <cell r="E279" t="str">
            <v>注射用炎琥
宁</v>
          </cell>
          <cell r="F279" t="str">
            <v>注射剂</v>
          </cell>
          <cell r="G279">
            <v>0</v>
          </cell>
          <cell r="H279">
            <v>1</v>
          </cell>
          <cell r="I279" t="str">
            <v>80mg</v>
          </cell>
          <cell r="J279" t="str">
            <v>低硼硅玻璃管
制注射剂瓶</v>
          </cell>
          <cell r="K279">
            <v>1</v>
          </cell>
          <cell r="L279" t="str">
            <v>瓶</v>
          </cell>
          <cell r="M279" t="str">
            <v>四川宏明博思药业有限公司</v>
          </cell>
          <cell r="N279" t="str">
            <v>四川宏明博思药业有限公司</v>
          </cell>
          <cell r="O279" t="str">
            <v>瓶</v>
          </cell>
          <cell r="P279">
            <v>0.88</v>
          </cell>
          <cell r="Q279">
            <v>3.5</v>
          </cell>
          <cell r="R279">
            <v>3.08</v>
          </cell>
          <cell r="S279">
            <v>1.372</v>
          </cell>
          <cell r="T279">
            <v>2.24489795918367</v>
          </cell>
          <cell r="U279">
            <v>2.254</v>
          </cell>
          <cell r="V279">
            <v>1.36645962732919</v>
          </cell>
          <cell r="W279">
            <v>2</v>
          </cell>
        </row>
        <row r="280">
          <cell r="B280" t="str">
            <v>XR07AXY034B001020303160</v>
          </cell>
          <cell r="C280" t="str">
            <v>喜炎平 、穿心
莲 、穿琥宁、
炎琥宁</v>
          </cell>
          <cell r="D280" t="str">
            <v>注射</v>
          </cell>
          <cell r="E280" t="str">
            <v>注射用炎琥
宁</v>
          </cell>
          <cell r="F280" t="str">
            <v>注射剂</v>
          </cell>
          <cell r="G280">
            <v>0</v>
          </cell>
          <cell r="H280">
            <v>1</v>
          </cell>
          <cell r="I280" t="str">
            <v>80mg</v>
          </cell>
          <cell r="J280" t="str">
            <v>低硼硅玻璃管
制注射剂瓶及
注射用冷冻干
燥用氯化丁基
橡胶塞</v>
          </cell>
          <cell r="K280">
            <v>1</v>
          </cell>
          <cell r="L280" t="str">
            <v>支</v>
          </cell>
          <cell r="M280" t="str">
            <v>西安利君制药有限责任公司</v>
          </cell>
          <cell r="N280" t="str">
            <v>西安达莫制药有限公司</v>
          </cell>
          <cell r="O280" t="str">
            <v>支</v>
          </cell>
          <cell r="P280">
            <v>4.47</v>
          </cell>
          <cell r="Q280">
            <v>3.5</v>
          </cell>
          <cell r="R280">
            <v>15.645</v>
          </cell>
          <cell r="S280">
            <v>1.372</v>
          </cell>
          <cell r="T280">
            <v>11.4030612244898</v>
          </cell>
          <cell r="U280">
            <v>9.786</v>
          </cell>
          <cell r="V280">
            <v>1.59871244635193</v>
          </cell>
          <cell r="W280">
            <v>2</v>
          </cell>
        </row>
        <row r="281">
          <cell r="B281" t="str">
            <v>XR07AXY034B001030103160</v>
          </cell>
          <cell r="C281" t="str">
            <v>喜炎平 、穿心
莲 、穿琥宁、
炎琥宁</v>
          </cell>
          <cell r="D281" t="str">
            <v>注射</v>
          </cell>
          <cell r="E281" t="str">
            <v>注射用炎琥
         宁</v>
          </cell>
          <cell r="F281" t="str">
            <v>注射剂</v>
          </cell>
          <cell r="G281" t="e">
            <v>#N/A</v>
          </cell>
          <cell r="H281">
            <v>1</v>
          </cell>
          <cell r="I281" t="str">
            <v>200mg</v>
          </cell>
          <cell r="J281" t="str">
            <v>低硼硅玻璃管
制注射剂瓶及
注射用冷冻干
燥用氯化丁基
橡胶塞</v>
          </cell>
          <cell r="K281">
            <v>1</v>
          </cell>
          <cell r="L281" t="str">
            <v>支</v>
          </cell>
          <cell r="M281" t="str">
            <v>西安远大德天药业股份有限公司</v>
          </cell>
          <cell r="N281" t="str">
            <v>西安达莫制药有限公司</v>
          </cell>
          <cell r="O281" t="str">
            <v>支</v>
          </cell>
          <cell r="P281">
            <v>6.99</v>
          </cell>
          <cell r="Q281">
            <v>1.4</v>
          </cell>
          <cell r="R281">
            <v>9.786</v>
          </cell>
          <cell r="S281">
            <v>1.372</v>
          </cell>
          <cell r="T281">
            <v>7.13265306122449</v>
          </cell>
          <cell r="U281">
            <v>9.786</v>
          </cell>
          <cell r="V281">
            <v>1</v>
          </cell>
        </row>
        <row r="282">
          <cell r="B282" t="str">
            <v>XR07AXY034B001020201066</v>
          </cell>
          <cell r="C282" t="str">
            <v>喜炎平 、穿心
莲 、穿琥宁、
炎琥宁</v>
          </cell>
          <cell r="D282" t="str">
            <v>注射</v>
          </cell>
          <cell r="E282" t="str">
            <v>注射用炎琥
         宁</v>
          </cell>
          <cell r="F282" t="str">
            <v>冻干粉
针剂</v>
          </cell>
          <cell r="G282">
            <v>0</v>
          </cell>
          <cell r="H282">
            <v>1</v>
          </cell>
          <cell r="I282" t="str">
            <v>80mg</v>
          </cell>
          <cell r="J282" t="str">
            <v>低硼硅玻璃管
制注射剂瓶、
注射用无菌粉
末用卤化丁基
橡胶塞</v>
          </cell>
          <cell r="K282">
            <v>1</v>
          </cell>
          <cell r="L282" t="str">
            <v>瓶</v>
          </cell>
          <cell r="M282" t="str">
            <v>重庆药友制药有限责任公司</v>
          </cell>
          <cell r="N282" t="str">
            <v>重庆药友制药有限责任公司</v>
          </cell>
          <cell r="O282" t="str">
            <v>瓶</v>
          </cell>
          <cell r="P282">
            <v>4.26</v>
          </cell>
          <cell r="Q282">
            <v>3.5</v>
          </cell>
          <cell r="R282">
            <v>14.91</v>
          </cell>
          <cell r="S282">
            <v>1.372</v>
          </cell>
          <cell r="T282">
            <v>10.8673469387755</v>
          </cell>
          <cell r="U282">
            <v>14.91</v>
          </cell>
          <cell r="V282">
            <v>1</v>
          </cell>
        </row>
        <row r="283">
          <cell r="B283" t="str">
            <v>XR07AXY034B001010201066</v>
          </cell>
          <cell r="C283" t="str">
            <v>喜炎平 、穿心
莲 、穿琥宁、
炎琥宁</v>
          </cell>
          <cell r="D283" t="str">
            <v>注射</v>
          </cell>
          <cell r="E283" t="str">
            <v>注射用炎琥
宁</v>
          </cell>
          <cell r="F283" t="str">
            <v>冻干粉
针剂</v>
          </cell>
          <cell r="G283" t="e">
            <v>#N/A</v>
          </cell>
          <cell r="H283">
            <v>1</v>
          </cell>
          <cell r="I283" t="str">
            <v>40mg</v>
          </cell>
          <cell r="J283" t="str">
            <v>低硼硅玻璃管
制注射剂瓶、
注射用无菌粉
末用卤化丁基
橡胶塞</v>
          </cell>
          <cell r="K283">
            <v>1</v>
          </cell>
          <cell r="L283" t="str">
            <v>瓶</v>
          </cell>
          <cell r="M283" t="str">
            <v>重庆药友制药有限责任公司</v>
          </cell>
          <cell r="N283" t="str">
            <v>重庆药友制药有限责任公司</v>
          </cell>
          <cell r="O283" t="str">
            <v>瓶</v>
          </cell>
          <cell r="P283">
            <v>2.5</v>
          </cell>
          <cell r="Q283">
            <v>7</v>
          </cell>
          <cell r="R283">
            <v>17.5</v>
          </cell>
          <cell r="S283">
            <v>1.372</v>
          </cell>
          <cell r="T283">
            <v>12.7551020408163</v>
          </cell>
          <cell r="U283">
            <v>14.91</v>
          </cell>
          <cell r="V283">
            <v>1.17370892018779</v>
          </cell>
          <cell r="W283">
            <v>2</v>
          </cell>
        </row>
        <row r="284">
          <cell r="B284" t="str">
            <v>XR07AXY034B001010300594</v>
          </cell>
          <cell r="C284" t="str">
            <v>喜炎平 、穿心
莲 、穿琥宁、
炎琥宁</v>
          </cell>
          <cell r="D284" t="str">
            <v>注射</v>
          </cell>
          <cell r="E284" t="str">
            <v>注射用炎琥
宁</v>
          </cell>
          <cell r="F284" t="str">
            <v>注射剂</v>
          </cell>
          <cell r="G284" t="e">
            <v>#N/A</v>
          </cell>
          <cell r="H284">
            <v>1</v>
          </cell>
          <cell r="I284" t="str">
            <v>0.2g</v>
          </cell>
          <cell r="J284" t="str">
            <v>管制抗生素瓶
包装</v>
          </cell>
          <cell r="K284">
            <v>1</v>
          </cell>
          <cell r="L284" t="str">
            <v>瓶</v>
          </cell>
          <cell r="M284" t="str">
            <v>珠海同源药业有限公司</v>
          </cell>
          <cell r="N284" t="str">
            <v>珠海同源药业有限公司</v>
          </cell>
          <cell r="O284" t="str">
            <v>瓶</v>
          </cell>
          <cell r="P284">
            <v>5.6</v>
          </cell>
          <cell r="Q284">
            <v>1.4</v>
          </cell>
          <cell r="R284">
            <v>7.84</v>
          </cell>
          <cell r="S284">
            <v>1.372</v>
          </cell>
          <cell r="T284">
            <v>5.71428571428571</v>
          </cell>
          <cell r="U284">
            <v>7.84</v>
          </cell>
          <cell r="V284">
            <v>1</v>
          </cell>
        </row>
        <row r="285">
          <cell r="B285" t="str">
            <v>XR07AXY034B001030500594</v>
          </cell>
          <cell r="C285" t="str">
            <v>喜炎平 、穿心
莲 、穿琥宁、
炎琥宁</v>
          </cell>
          <cell r="D285" t="str">
            <v>注射</v>
          </cell>
          <cell r="E285" t="str">
            <v>注射用炎琥
宁</v>
          </cell>
          <cell r="F285" t="str">
            <v>注射剂</v>
          </cell>
          <cell r="G285">
            <v>0</v>
          </cell>
          <cell r="H285">
            <v>1</v>
          </cell>
          <cell r="I285" t="str">
            <v>80mg</v>
          </cell>
          <cell r="J285" t="str">
            <v>管制抗生素瓶
包装</v>
          </cell>
          <cell r="K285">
            <v>1</v>
          </cell>
          <cell r="L285" t="str">
            <v>瓶</v>
          </cell>
          <cell r="M285" t="str">
            <v>珠海同源药业有限公司</v>
          </cell>
          <cell r="N285" t="str">
            <v>珠海同源药业有限公司</v>
          </cell>
          <cell r="O285" t="str">
            <v>瓶</v>
          </cell>
          <cell r="P285">
            <v>4.5</v>
          </cell>
          <cell r="Q285">
            <v>3.5</v>
          </cell>
          <cell r="R285">
            <v>15.75</v>
          </cell>
          <cell r="S285">
            <v>1.372</v>
          </cell>
          <cell r="T285">
            <v>11.4795918367347</v>
          </cell>
          <cell r="U285">
            <v>7.84</v>
          </cell>
          <cell r="V285">
            <v>2.00892857142857</v>
          </cell>
          <cell r="W285">
            <v>2</v>
          </cell>
        </row>
        <row r="286">
          <cell r="B286" t="str">
            <v>ZA12HAS0085010402033</v>
          </cell>
          <cell r="C286" t="str">
            <v>血栓通 、三七
通舒</v>
          </cell>
          <cell r="D286" t="str">
            <v>口服</v>
          </cell>
          <cell r="E286" t="str">
            <v>三七通舒胶
         囊</v>
          </cell>
          <cell r="F286" t="str">
            <v>胶囊剂
(肠溶胶
囊)</v>
          </cell>
          <cell r="G286" t="e">
            <v>#N/A</v>
          </cell>
          <cell r="H286">
            <v>1</v>
          </cell>
          <cell r="I286" t="str">
            <v>每粒装0.2g</v>
          </cell>
          <cell r="J286" t="str">
            <v>聚氯乙烯固体
药用硬片/药用
铝箔</v>
          </cell>
          <cell r="K286">
            <v>24</v>
          </cell>
          <cell r="L286" t="str">
            <v>粒</v>
          </cell>
          <cell r="M286" t="str">
            <v>成都华神科技集团股份有限公司制药厂</v>
          </cell>
          <cell r="N286" t="str">
            <v>成都华神科技集团股份有限公司制药厂</v>
          </cell>
          <cell r="O286" t="str">
            <v>盒</v>
          </cell>
          <cell r="P286">
            <v>38.19</v>
          </cell>
          <cell r="Q286">
            <v>3</v>
          </cell>
          <cell r="R286">
            <v>4.77375</v>
          </cell>
          <cell r="S286">
            <v>4.77375</v>
          </cell>
          <cell r="T286">
            <v>1</v>
          </cell>
          <cell r="U286">
            <v>4.77375</v>
          </cell>
          <cell r="V286">
            <v>1</v>
          </cell>
        </row>
        <row r="287">
          <cell r="B287" t="str">
            <v>ZA12HAS0085010302033</v>
          </cell>
          <cell r="C287" t="str">
            <v>血栓通 、三七
通舒</v>
          </cell>
          <cell r="D287" t="str">
            <v>口服</v>
          </cell>
          <cell r="E287" t="str">
            <v>三七通舒胶
         囊</v>
          </cell>
          <cell r="F287" t="str">
            <v>胶囊剂</v>
          </cell>
          <cell r="G287" t="e">
            <v>#N/A</v>
          </cell>
          <cell r="H287">
            <v>1</v>
          </cell>
          <cell r="I287" t="str">
            <v>每粒装0.2g</v>
          </cell>
          <cell r="J287" t="str">
            <v>聚氯乙烯固体
药用硬片/药用
铝箔</v>
          </cell>
          <cell r="K287">
            <v>18</v>
          </cell>
          <cell r="L287" t="str">
            <v>粒</v>
          </cell>
          <cell r="M287" t="str">
            <v>成都华神科技集团股份有限公司制药厂</v>
          </cell>
          <cell r="N287" t="str">
            <v>成都华神科技集团股份有限公司制药厂</v>
          </cell>
          <cell r="O287" t="str">
            <v>盒</v>
          </cell>
          <cell r="P287">
            <v>28.94</v>
          </cell>
          <cell r="Q287">
            <v>3</v>
          </cell>
          <cell r="R287">
            <v>4.82333333333333</v>
          </cell>
          <cell r="S287">
            <v>4.77375</v>
          </cell>
          <cell r="T287">
            <v>1.01038666317535</v>
          </cell>
          <cell r="U287">
            <v>4.77375</v>
          </cell>
          <cell r="V287">
            <v>1.01038666317535</v>
          </cell>
          <cell r="W287">
            <v>1</v>
          </cell>
        </row>
        <row r="288">
          <cell r="B288" t="str">
            <v>ZA12HAS0085010202033</v>
          </cell>
          <cell r="C288" t="str">
            <v>血栓通 、三七
通舒</v>
          </cell>
          <cell r="D288" t="str">
            <v>口服</v>
          </cell>
          <cell r="E288" t="str">
            <v>三七通舒胶
         囊</v>
          </cell>
          <cell r="F288" t="str">
            <v>胶囊剂</v>
          </cell>
          <cell r="G288">
            <v>0</v>
          </cell>
          <cell r="H288">
            <v>1</v>
          </cell>
          <cell r="I288" t="str">
            <v>每粒装0.2g</v>
          </cell>
          <cell r="J288" t="str">
            <v>聚氯乙烯固体
药用硬片/药用
铝箔</v>
          </cell>
          <cell r="K288">
            <v>12</v>
          </cell>
          <cell r="L288" t="str">
            <v>粒</v>
          </cell>
          <cell r="M288" t="str">
            <v>成都华神科技集团股份有限公司制药厂</v>
          </cell>
          <cell r="N288" t="str">
            <v>成都华神科技集团股份有限公司制药厂</v>
          </cell>
          <cell r="O288" t="str">
            <v>盒</v>
          </cell>
          <cell r="P288">
            <v>19.59</v>
          </cell>
          <cell r="Q288">
            <v>3</v>
          </cell>
          <cell r="R288">
            <v>4.8975</v>
          </cell>
          <cell r="S288">
            <v>4.77375</v>
          </cell>
          <cell r="T288">
            <v>1.02592301649647</v>
          </cell>
          <cell r="U288">
            <v>4.77375</v>
          </cell>
          <cell r="V288">
            <v>1.02592301649647</v>
          </cell>
          <cell r="W288">
            <v>1</v>
          </cell>
        </row>
        <row r="289">
          <cell r="B289" t="str">
            <v>ZA12HAX0872010503784</v>
          </cell>
          <cell r="C289" t="str">
            <v>血栓通 、三七
通舒</v>
          </cell>
          <cell r="D289" t="str">
            <v>口服</v>
          </cell>
          <cell r="E289" t="str">
            <v>血栓通胶囊</v>
          </cell>
          <cell r="F289" t="str">
            <v>胶囊剂</v>
          </cell>
          <cell r="G289" t="e">
            <v>#N/A</v>
          </cell>
          <cell r="H289">
            <v>1</v>
          </cell>
          <cell r="I289" t="str">
            <v>每粒装
0.18g(含三
七总皂苷
100mg)</v>
          </cell>
          <cell r="J289" t="str">
            <v>铝塑铝包装</v>
          </cell>
          <cell r="K289">
            <v>36</v>
          </cell>
          <cell r="L289" t="str">
            <v>粒</v>
          </cell>
          <cell r="M289" t="str">
            <v>哈尔滨珍宝制药有限公司</v>
          </cell>
          <cell r="N289" t="str">
            <v>哈尔滨珍宝制药有限公司</v>
          </cell>
          <cell r="O289" t="str">
            <v>盒</v>
          </cell>
          <cell r="P289">
            <v>40.11</v>
          </cell>
          <cell r="Q289">
            <v>4.5</v>
          </cell>
          <cell r="R289">
            <v>5.01375</v>
          </cell>
          <cell r="S289">
            <v>4.77375</v>
          </cell>
          <cell r="T289">
            <v>1.05027494108405</v>
          </cell>
          <cell r="U289">
            <v>5.01375</v>
          </cell>
          <cell r="V289">
            <v>1</v>
          </cell>
        </row>
        <row r="290">
          <cell r="B290" t="str">
            <v>ZA12HAX0872010403784</v>
          </cell>
          <cell r="C290" t="str">
            <v>血栓通 、三七
通舒</v>
          </cell>
          <cell r="D290" t="str">
            <v>口服</v>
          </cell>
          <cell r="E290" t="str">
            <v>血栓通胶囊</v>
          </cell>
          <cell r="F290" t="str">
            <v>胶囊剂</v>
          </cell>
          <cell r="G290">
            <v>0</v>
          </cell>
          <cell r="H290">
            <v>1</v>
          </cell>
          <cell r="I290" t="str">
            <v>每粒装
0.18g(含三
七总皂苷
100mg)</v>
          </cell>
          <cell r="J290" t="str">
            <v>铝塑铝包装</v>
          </cell>
          <cell r="K290">
            <v>24</v>
          </cell>
          <cell r="L290" t="str">
            <v>粒</v>
          </cell>
          <cell r="M290" t="str">
            <v>哈尔滨珍宝制药有限公司</v>
          </cell>
          <cell r="N290" t="str">
            <v>哈尔滨珍宝制药有限公司</v>
          </cell>
          <cell r="O290" t="str">
            <v>盒</v>
          </cell>
          <cell r="P290">
            <v>27.15</v>
          </cell>
          <cell r="Q290">
            <v>4.5</v>
          </cell>
          <cell r="R290">
            <v>5.090625</v>
          </cell>
          <cell r="S290">
            <v>4.77375</v>
          </cell>
          <cell r="T290">
            <v>1.06637863315004</v>
          </cell>
          <cell r="U290">
            <v>5.01375</v>
          </cell>
          <cell r="V290">
            <v>1.01533283470456</v>
          </cell>
          <cell r="W290">
            <v>1</v>
          </cell>
        </row>
        <row r="291">
          <cell r="B291" t="str">
            <v>ZA12HAX0872010303784</v>
          </cell>
          <cell r="C291" t="str">
            <v>血栓通 、三七
通舒</v>
          </cell>
          <cell r="D291" t="str">
            <v>口服</v>
          </cell>
          <cell r="E291" t="str">
            <v>血栓通胶囊</v>
          </cell>
          <cell r="F291" t="str">
            <v>胶囊剂</v>
          </cell>
          <cell r="G291" t="e">
            <v>#N/A</v>
          </cell>
          <cell r="H291">
            <v>1</v>
          </cell>
          <cell r="I291" t="str">
            <v>每粒装
0.18g(含三
七总皂苷
100mg)</v>
          </cell>
          <cell r="J291" t="str">
            <v>铝塑铝包装</v>
          </cell>
          <cell r="K291">
            <v>20</v>
          </cell>
          <cell r="L291" t="str">
            <v>粒</v>
          </cell>
          <cell r="M291" t="str">
            <v>哈尔滨珍宝制药有限公司</v>
          </cell>
          <cell r="N291" t="str">
            <v>哈尔滨珍宝制药有限公司</v>
          </cell>
          <cell r="O291" t="str">
            <v>盒</v>
          </cell>
          <cell r="P291">
            <v>22.77</v>
          </cell>
          <cell r="Q291">
            <v>4.5</v>
          </cell>
          <cell r="R291">
            <v>5.12325</v>
          </cell>
          <cell r="S291">
            <v>4.77375</v>
          </cell>
          <cell r="T291">
            <v>1.07321288295365</v>
          </cell>
          <cell r="U291">
            <v>5.01375</v>
          </cell>
          <cell r="V291">
            <v>1.02183994016455</v>
          </cell>
          <cell r="W291">
            <v>1</v>
          </cell>
        </row>
        <row r="292">
          <cell r="B292" t="str">
            <v>ZA12HAX0872010203784</v>
          </cell>
          <cell r="C292" t="str">
            <v>血栓通 、三七
通舒</v>
          </cell>
          <cell r="D292" t="str">
            <v>口服</v>
          </cell>
          <cell r="E292" t="str">
            <v>血栓通胶囊</v>
          </cell>
          <cell r="F292" t="str">
            <v>胶囊剂</v>
          </cell>
          <cell r="G292" t="e">
            <v>#N/A</v>
          </cell>
          <cell r="H292">
            <v>1</v>
          </cell>
          <cell r="I292" t="str">
            <v>每粒装
0.18g(含三
七总皂苷
100mg)</v>
          </cell>
          <cell r="J292" t="str">
            <v>铝塑铝包装</v>
          </cell>
          <cell r="K292">
            <v>12</v>
          </cell>
          <cell r="L292" t="str">
            <v>粒</v>
          </cell>
          <cell r="M292" t="str">
            <v>哈尔滨珍宝制药有限公司</v>
          </cell>
          <cell r="N292" t="str">
            <v>哈尔滨珍宝制药有限公司</v>
          </cell>
          <cell r="O292" t="str">
            <v>盒</v>
          </cell>
          <cell r="P292">
            <v>13.92</v>
          </cell>
          <cell r="Q292">
            <v>4.5</v>
          </cell>
          <cell r="R292">
            <v>5.22</v>
          </cell>
          <cell r="S292">
            <v>4.77375</v>
          </cell>
          <cell r="T292">
            <v>1.09347996857816</v>
          </cell>
          <cell r="U292">
            <v>5.01375</v>
          </cell>
          <cell r="V292">
            <v>1.04113687359761</v>
          </cell>
          <cell r="W292">
            <v>1</v>
          </cell>
        </row>
        <row r="293">
          <cell r="B293" t="str">
            <v>ZA17AAX0881020100009</v>
          </cell>
          <cell r="C293" t="str">
            <v>血脂康 、脂必
泰 、脂必妥</v>
          </cell>
          <cell r="D293" t="str">
            <v>口服</v>
          </cell>
          <cell r="E293" t="str">
            <v>血脂康胶囊</v>
          </cell>
          <cell r="F293" t="str">
            <v>胶囊剂</v>
          </cell>
          <cell r="G293">
            <v>0</v>
          </cell>
          <cell r="H293">
            <v>1</v>
          </cell>
          <cell r="I293" t="str">
            <v>每粒装0.3g</v>
          </cell>
          <cell r="J293" t="str">
            <v>铝塑包装</v>
          </cell>
          <cell r="K293">
            <v>60</v>
          </cell>
          <cell r="L293" t="str">
            <v>粒</v>
          </cell>
          <cell r="M293" t="str">
            <v>北京北大维信生物科技有限公司</v>
          </cell>
          <cell r="N293" t="str">
            <v>北京北大维信生物科技有限公司</v>
          </cell>
          <cell r="O293" t="str">
            <v>盒</v>
          </cell>
          <cell r="P293">
            <v>41.74</v>
          </cell>
          <cell r="Q293">
            <v>4</v>
          </cell>
          <cell r="R293">
            <v>2.78266666666667</v>
          </cell>
          <cell r="S293">
            <v>2.04333333333333</v>
          </cell>
          <cell r="T293">
            <v>1.36182707993475</v>
          </cell>
          <cell r="U293">
            <v>2.78266666666667</v>
          </cell>
          <cell r="V293">
            <v>0.999999999999999</v>
          </cell>
        </row>
        <row r="294">
          <cell r="B294" t="str">
            <v>ZA17AAX0881010200009</v>
          </cell>
          <cell r="C294" t="str">
            <v>血脂康 、脂必
泰 、脂必妥</v>
          </cell>
          <cell r="D294" t="str">
            <v>口服</v>
          </cell>
          <cell r="E294" t="str">
            <v>血脂康胶囊</v>
          </cell>
          <cell r="F294" t="str">
            <v>胶囊剂</v>
          </cell>
          <cell r="G294" t="e">
            <v>#N/A</v>
          </cell>
          <cell r="H294">
            <v>1</v>
          </cell>
          <cell r="I294" t="str">
            <v>每粒装0.3g</v>
          </cell>
          <cell r="J294" t="str">
            <v>铝塑包装</v>
          </cell>
          <cell r="K294">
            <v>24</v>
          </cell>
          <cell r="L294" t="str">
            <v>粒</v>
          </cell>
          <cell r="M294" t="str">
            <v>北京北大维信生物科技有限公司</v>
          </cell>
          <cell r="N294" t="str">
            <v>北京北大维信生物科技有限公司</v>
          </cell>
          <cell r="O294" t="str">
            <v>盒</v>
          </cell>
          <cell r="P294">
            <v>17.26</v>
          </cell>
          <cell r="Q294">
            <v>4</v>
          </cell>
          <cell r="R294">
            <v>2.87666666666667</v>
          </cell>
          <cell r="S294">
            <v>2.04333333333333</v>
          </cell>
          <cell r="T294">
            <v>1.40783034257749</v>
          </cell>
          <cell r="U294">
            <v>2.78266666666667</v>
          </cell>
          <cell r="V294">
            <v>1.03378054623862</v>
          </cell>
          <cell r="W294">
            <v>1</v>
          </cell>
        </row>
        <row r="295">
          <cell r="B295" t="str">
            <v>ZA17AAZ0154010102018</v>
          </cell>
          <cell r="C295" t="str">
            <v>血脂康 、脂必
泰 、脂必妥</v>
          </cell>
          <cell r="D295" t="str">
            <v>口服</v>
          </cell>
          <cell r="E295" t="str">
            <v>脂必泰胶囊</v>
          </cell>
          <cell r="F295" t="str">
            <v>胶囊剂</v>
          </cell>
          <cell r="G295">
            <v>0</v>
          </cell>
          <cell r="H295">
            <v>1</v>
          </cell>
          <cell r="I295" t="str">
            <v>每粒装
     0.24g</v>
          </cell>
          <cell r="J295" t="str">
            <v>聚氯乙烯固体
药用硬片/药用
铝箔</v>
          </cell>
          <cell r="K295">
            <v>14</v>
          </cell>
          <cell r="L295" t="str">
            <v>粒</v>
          </cell>
          <cell r="M295" t="str">
            <v>成都地奥九泓制药厂</v>
          </cell>
          <cell r="N295" t="str">
            <v>成都地奥九泓制药厂</v>
          </cell>
          <cell r="O295" t="str">
            <v>盒</v>
          </cell>
          <cell r="P295">
            <v>16.98</v>
          </cell>
          <cell r="Q295">
            <v>2</v>
          </cell>
          <cell r="R295">
            <v>2.42571428571429</v>
          </cell>
          <cell r="S295">
            <v>2.04333333333333</v>
          </cell>
          <cell r="T295">
            <v>1.18713586576556</v>
          </cell>
          <cell r="U295">
            <v>2.42571428571429</v>
          </cell>
          <cell r="V295">
            <v>0.999999999999998</v>
          </cell>
        </row>
        <row r="296">
          <cell r="B296" t="str">
            <v>ZA17AAZ0543020300051</v>
          </cell>
          <cell r="C296" t="str">
            <v>血脂康 、脂必
泰 、脂必妥</v>
          </cell>
          <cell r="D296" t="str">
            <v>口服</v>
          </cell>
          <cell r="E296" t="str">
            <v>脂必妥胶囊</v>
          </cell>
          <cell r="F296" t="str">
            <v>胶囊剂</v>
          </cell>
          <cell r="G296">
            <v>0</v>
          </cell>
          <cell r="H296">
            <v>1</v>
          </cell>
          <cell r="I296" t="str">
            <v>每粒装
     0.35g</v>
          </cell>
          <cell r="J296" t="str">
            <v>铝塑泡罩包装</v>
          </cell>
          <cell r="K296">
            <v>48</v>
          </cell>
          <cell r="L296" t="str">
            <v>粒</v>
          </cell>
          <cell r="M296" t="str">
            <v>陕西健民制药有限公司</v>
          </cell>
          <cell r="N296" t="str">
            <v>北京华神制药有限公司</v>
          </cell>
          <cell r="O296" t="str">
            <v>盒</v>
          </cell>
          <cell r="P296">
            <v>29.5</v>
          </cell>
          <cell r="Q296">
            <v>6</v>
          </cell>
          <cell r="R296">
            <v>3.6875</v>
          </cell>
          <cell r="S296">
            <v>2.04333333333333</v>
          </cell>
          <cell r="T296">
            <v>1.80464926590539</v>
          </cell>
          <cell r="U296">
            <v>3.6875</v>
          </cell>
          <cell r="V296">
            <v>1</v>
          </cell>
        </row>
        <row r="297">
          <cell r="B297" t="str">
            <v>ZA17AAZ0543010202224</v>
          </cell>
          <cell r="C297" t="str">
            <v>血脂康 、脂必
泰 、脂必妥</v>
          </cell>
          <cell r="D297" t="str">
            <v>口服</v>
          </cell>
          <cell r="E297" t="str">
            <v>脂必妥胶囊</v>
          </cell>
          <cell r="F297" t="str">
            <v>胶囊剂</v>
          </cell>
          <cell r="G297" t="e">
            <v>#N/A</v>
          </cell>
          <cell r="H297">
            <v>1</v>
          </cell>
          <cell r="I297" t="str">
            <v>0.28g</v>
          </cell>
          <cell r="J297" t="str">
            <v>药用铝箔/聚氯
乙烯固体药用
硬片包装</v>
          </cell>
          <cell r="K297">
            <v>36</v>
          </cell>
          <cell r="L297" t="str">
            <v>粒</v>
          </cell>
          <cell r="M297" t="str">
            <v>四川绿叶制药股份有限公司</v>
          </cell>
          <cell r="N297" t="str">
            <v>四川绿叶制药股份有限公司</v>
          </cell>
          <cell r="O297" t="str">
            <v>盒</v>
          </cell>
          <cell r="P297">
            <v>44.09</v>
          </cell>
          <cell r="Q297">
            <v>6</v>
          </cell>
          <cell r="R297">
            <v>7.34833333333333</v>
          </cell>
          <cell r="S297">
            <v>2.04333333333333</v>
          </cell>
          <cell r="T297">
            <v>3.59624796084829</v>
          </cell>
          <cell r="U297">
            <v>7.34833333333333</v>
          </cell>
          <cell r="V297">
            <v>1</v>
          </cell>
        </row>
        <row r="298">
          <cell r="B298" t="str">
            <v>ZA17AAZ0543020102224</v>
          </cell>
          <cell r="C298" t="str">
            <v>血脂康 、脂必
泰 、脂必妥</v>
          </cell>
          <cell r="D298" t="str">
            <v>口服</v>
          </cell>
          <cell r="E298" t="str">
            <v>脂必妥胶囊</v>
          </cell>
          <cell r="F298" t="str">
            <v>胶囊剂</v>
          </cell>
          <cell r="G298" t="e">
            <v>#N/A</v>
          </cell>
          <cell r="H298">
            <v>1</v>
          </cell>
          <cell r="I298" t="str">
            <v>0.28g</v>
          </cell>
          <cell r="J298" t="str">
            <v>药用铝箔/聚氯
乙烯固体药用
硬片包装</v>
          </cell>
          <cell r="K298">
            <v>15</v>
          </cell>
          <cell r="L298" t="str">
            <v>粒</v>
          </cell>
          <cell r="M298" t="str">
            <v>四川绿叶制药股份有限公司</v>
          </cell>
          <cell r="N298" t="str">
            <v>四川绿叶制药股份有限公司</v>
          </cell>
          <cell r="O298" t="str">
            <v>盒</v>
          </cell>
          <cell r="P298">
            <v>18.96</v>
          </cell>
          <cell r="Q298">
            <v>6</v>
          </cell>
          <cell r="R298">
            <v>7.584</v>
          </cell>
          <cell r="S298">
            <v>2.04333333333333</v>
          </cell>
          <cell r="T298">
            <v>3.71158238172921</v>
          </cell>
          <cell r="U298">
            <v>7.34833333333333</v>
          </cell>
          <cell r="V298">
            <v>1.03207076434566</v>
          </cell>
          <cell r="W298">
            <v>1</v>
          </cell>
        </row>
        <row r="299">
          <cell r="B299" t="str">
            <v>ZA17AAZ0543010206461</v>
          </cell>
          <cell r="C299" t="str">
            <v>血脂康 、脂必
泰 、脂必妥</v>
          </cell>
          <cell r="D299" t="str">
            <v>口服</v>
          </cell>
          <cell r="E299" t="str">
            <v>脂必妥胶囊</v>
          </cell>
          <cell r="F299" t="str">
            <v>胶囊剂</v>
          </cell>
          <cell r="G299" t="e">
            <v>#N/A</v>
          </cell>
          <cell r="H299">
            <v>1</v>
          </cell>
          <cell r="I299" t="str">
            <v>0.32g</v>
          </cell>
          <cell r="J299" t="str">
            <v>铝塑板包装</v>
          </cell>
          <cell r="K299">
            <v>36</v>
          </cell>
          <cell r="L299" t="str">
            <v>粒</v>
          </cell>
          <cell r="M299" t="str">
            <v>西藏藏药集团股份有限公司</v>
          </cell>
          <cell r="N299" t="str">
            <v>西藏藏药集团股份有限公司</v>
          </cell>
          <cell r="O299" t="str">
            <v>盒</v>
          </cell>
          <cell r="P299">
            <v>12.26</v>
          </cell>
          <cell r="Q299">
            <v>6</v>
          </cell>
          <cell r="R299">
            <v>2.04333333333333</v>
          </cell>
          <cell r="S299">
            <v>2.04333333333333</v>
          </cell>
          <cell r="T299">
            <v>1</v>
          </cell>
          <cell r="U299">
            <v>2.04333333333333</v>
          </cell>
          <cell r="V299">
            <v>1</v>
          </cell>
        </row>
        <row r="300">
          <cell r="B300" t="str">
            <v>ZA17AAZ0543010106461</v>
          </cell>
          <cell r="C300" t="str">
            <v>血脂康 、脂必
泰 、脂必妥</v>
          </cell>
          <cell r="D300" t="str">
            <v>口服</v>
          </cell>
          <cell r="E300" t="str">
            <v>脂必妥胶囊</v>
          </cell>
          <cell r="F300" t="str">
            <v>胶囊剂</v>
          </cell>
          <cell r="G300">
            <v>0</v>
          </cell>
          <cell r="H300">
            <v>1</v>
          </cell>
          <cell r="I300" t="str">
            <v>0.32g</v>
          </cell>
          <cell r="J300" t="str">
            <v>铝塑板包装</v>
          </cell>
          <cell r="K300">
            <v>24</v>
          </cell>
          <cell r="L300" t="str">
            <v>粒</v>
          </cell>
          <cell r="M300" t="str">
            <v>西藏藏药集团股份有限公司</v>
          </cell>
          <cell r="N300" t="str">
            <v>西藏藏药集团股份有限公司</v>
          </cell>
          <cell r="O300" t="str">
            <v>盒</v>
          </cell>
          <cell r="P300">
            <v>8.3</v>
          </cell>
          <cell r="Q300">
            <v>6</v>
          </cell>
          <cell r="R300">
            <v>2.075</v>
          </cell>
          <cell r="S300">
            <v>2.04333333333333</v>
          </cell>
          <cell r="T300">
            <v>1.01549755301795</v>
          </cell>
          <cell r="U300">
            <v>2.04333333333333</v>
          </cell>
          <cell r="V300">
            <v>1.01549755301795</v>
          </cell>
          <cell r="W300">
            <v>1</v>
          </cell>
        </row>
        <row r="301">
          <cell r="B301" t="str">
            <v>ZA17AAZ0155010205719</v>
          </cell>
          <cell r="C301" t="str">
            <v>血脂康 、脂必
泰 、脂必妥</v>
          </cell>
          <cell r="D301" t="str">
            <v>口服</v>
          </cell>
          <cell r="E301" t="str">
            <v>脂必妥片</v>
          </cell>
          <cell r="F301" t="str">
            <v>片剂</v>
          </cell>
          <cell r="G301" t="str">
            <v>素片</v>
          </cell>
          <cell r="H301">
            <v>0.9</v>
          </cell>
          <cell r="I301" t="str">
            <v>每片重
     0.35g</v>
          </cell>
          <cell r="J301" t="str">
            <v>铝塑泡罩</v>
          </cell>
          <cell r="K301">
            <v>48</v>
          </cell>
          <cell r="L301" t="str">
            <v>片</v>
          </cell>
          <cell r="M301" t="str">
            <v>云南永安制药有限公司</v>
          </cell>
          <cell r="N301" t="str">
            <v>云南永安制药有限公司</v>
          </cell>
          <cell r="O301" t="str">
            <v>盒</v>
          </cell>
          <cell r="P301">
            <v>15.84</v>
          </cell>
          <cell r="Q301">
            <v>6</v>
          </cell>
          <cell r="R301">
            <v>2.2</v>
          </cell>
          <cell r="S301">
            <v>2.04333333333333</v>
          </cell>
          <cell r="T301">
            <v>1.07667210440457</v>
          </cell>
          <cell r="U301">
            <v>2.2</v>
          </cell>
          <cell r="V301">
            <v>1</v>
          </cell>
        </row>
        <row r="302">
          <cell r="B302" t="str">
            <v>ZC01AAY0757020203543</v>
          </cell>
          <cell r="C302" t="str">
            <v>鸦胆子油</v>
          </cell>
          <cell r="D302" t="str">
            <v>口服</v>
          </cell>
          <cell r="E302" t="str">
            <v>鸦胆子油口
     服乳液</v>
          </cell>
          <cell r="F302" t="str">
            <v>口服乳
剂</v>
          </cell>
          <cell r="G302" t="e">
            <v>#N/A</v>
          </cell>
          <cell r="H302">
            <v>1</v>
          </cell>
          <cell r="I302" t="str">
            <v>每支装20ml</v>
          </cell>
          <cell r="J302" t="str">
            <v>管制口服液瓶</v>
          </cell>
          <cell r="K302">
            <v>12</v>
          </cell>
          <cell r="L302" t="str">
            <v>支</v>
          </cell>
          <cell r="M302" t="str">
            <v>钓鱼台医药集团吉林长青药业股份有限公司</v>
          </cell>
          <cell r="N302" t="str">
            <v>钓鱼台医药集团吉林天强制药股份有限公司</v>
          </cell>
          <cell r="O302" t="str">
            <v>盒</v>
          </cell>
          <cell r="P302">
            <v>40.65</v>
          </cell>
          <cell r="Q302">
            <v>2.5</v>
          </cell>
          <cell r="R302">
            <v>8.46875</v>
          </cell>
          <cell r="S302">
            <v>5.52083333333333</v>
          </cell>
          <cell r="T302">
            <v>1.53396226415094</v>
          </cell>
          <cell r="U302">
            <v>8.46875</v>
          </cell>
          <cell r="V302">
            <v>1</v>
          </cell>
        </row>
        <row r="303">
          <cell r="B303" t="str">
            <v>ZC01AAY0757020103543</v>
          </cell>
          <cell r="C303" t="str">
            <v>鸦胆子油</v>
          </cell>
          <cell r="D303" t="str">
            <v>口服</v>
          </cell>
          <cell r="E303" t="str">
            <v>鸦胆子油口
     服乳液</v>
          </cell>
          <cell r="F303" t="str">
            <v>口服乳
剂</v>
          </cell>
          <cell r="G303">
            <v>0</v>
          </cell>
          <cell r="H303">
            <v>1</v>
          </cell>
          <cell r="I303" t="str">
            <v>每支装20ml</v>
          </cell>
          <cell r="J303" t="str">
            <v>管制口服液瓶</v>
          </cell>
          <cell r="K303">
            <v>10</v>
          </cell>
          <cell r="L303" t="str">
            <v>支</v>
          </cell>
          <cell r="M303" t="str">
            <v>钓鱼台医药集团吉林长青药业股份有限公司</v>
          </cell>
          <cell r="N303" t="str">
            <v>钓鱼台医药集团吉林天强制药股份有限公司</v>
          </cell>
          <cell r="O303" t="str">
            <v>盒</v>
          </cell>
          <cell r="P303">
            <v>33.88</v>
          </cell>
          <cell r="Q303">
            <v>2.5</v>
          </cell>
          <cell r="R303">
            <v>8.47</v>
          </cell>
          <cell r="S303">
            <v>5.52083333333333</v>
          </cell>
          <cell r="T303">
            <v>1.53418867924528</v>
          </cell>
          <cell r="U303">
            <v>8.46875</v>
          </cell>
          <cell r="V303">
            <v>1.00014760147601</v>
          </cell>
        </row>
        <row r="304">
          <cell r="B304" t="str">
            <v>ZC01AAY0757010103543</v>
          </cell>
          <cell r="C304" t="str">
            <v>鸦胆子油</v>
          </cell>
          <cell r="D304" t="str">
            <v>口服</v>
          </cell>
          <cell r="E304" t="str">
            <v>鸦胆子油口
     服乳液</v>
          </cell>
          <cell r="F304" t="str">
            <v>口服乳
剂</v>
          </cell>
          <cell r="G304" t="e">
            <v>#N/A</v>
          </cell>
          <cell r="H304">
            <v>1</v>
          </cell>
          <cell r="I304" t="str">
            <v>每支装10ml</v>
          </cell>
          <cell r="J304" t="str">
            <v>管制口服液瓶</v>
          </cell>
          <cell r="K304">
            <v>10</v>
          </cell>
          <cell r="L304" t="str">
            <v>支</v>
          </cell>
          <cell r="M304" t="str">
            <v>钓鱼台医药集团吉林长青药业股份有限公司</v>
          </cell>
          <cell r="N304" t="str">
            <v>钓鱼台医药集团吉林天强制药股份有限公司</v>
          </cell>
          <cell r="O304" t="str">
            <v>盒</v>
          </cell>
          <cell r="P304">
            <v>22.16</v>
          </cell>
          <cell r="Q304">
            <v>5</v>
          </cell>
          <cell r="R304">
            <v>11.08</v>
          </cell>
          <cell r="S304">
            <v>5.52083333333333</v>
          </cell>
          <cell r="T304">
            <v>2.00694339622642</v>
          </cell>
          <cell r="U304">
            <v>8.46875</v>
          </cell>
          <cell r="V304">
            <v>1.30833948339483</v>
          </cell>
          <cell r="W304">
            <v>2</v>
          </cell>
        </row>
        <row r="305">
          <cell r="B305" t="str">
            <v>ZC01AAY0757030103543</v>
          </cell>
          <cell r="C305" t="str">
            <v>鸦胆子油</v>
          </cell>
          <cell r="D305" t="str">
            <v>口服</v>
          </cell>
          <cell r="E305" t="str">
            <v>鸦胆子油口
     服乳液</v>
          </cell>
          <cell r="F305" t="str">
            <v>口服乳
剂</v>
          </cell>
          <cell r="G305" t="e">
            <v>#N/A</v>
          </cell>
          <cell r="H305">
            <v>1</v>
          </cell>
          <cell r="I305" t="str">
            <v>每支装
     250ml</v>
          </cell>
          <cell r="J305" t="str">
            <v>钠钙玻璃模制
         药瓶</v>
          </cell>
          <cell r="K305">
            <v>1</v>
          </cell>
          <cell r="L305" t="str">
            <v>瓶</v>
          </cell>
          <cell r="M305" t="str">
            <v>钓鱼台医药集团吉林长青药业股份有限公司</v>
          </cell>
          <cell r="N305" t="str">
            <v>钓鱼台医药集团吉林天强制药股份有限公司</v>
          </cell>
          <cell r="O305" t="str">
            <v>盒</v>
          </cell>
          <cell r="P305">
            <v>100.25</v>
          </cell>
          <cell r="Q305">
            <v>0.2</v>
          </cell>
          <cell r="R305">
            <v>20.05</v>
          </cell>
          <cell r="S305">
            <v>5.52083333333333</v>
          </cell>
          <cell r="T305">
            <v>3.63169811320755</v>
          </cell>
          <cell r="U305">
            <v>8.46875</v>
          </cell>
          <cell r="V305">
            <v>2.36752767527675</v>
          </cell>
          <cell r="W305">
            <v>2</v>
          </cell>
        </row>
        <row r="306">
          <cell r="B306" t="str">
            <v>ZC01AAY0757010100375</v>
          </cell>
          <cell r="C306" t="str">
            <v>鸦胆子油</v>
          </cell>
          <cell r="D306" t="str">
            <v>口服</v>
          </cell>
          <cell r="E306" t="str">
            <v>鸦胆子油口
     服乳液</v>
          </cell>
          <cell r="F306" t="str">
            <v>乳剂</v>
          </cell>
          <cell r="G306">
            <v>0</v>
          </cell>
          <cell r="H306">
            <v>1</v>
          </cell>
          <cell r="I306" t="str">
            <v>每支装10ml</v>
          </cell>
          <cell r="J306" t="str">
            <v>管制口服液瓶</v>
          </cell>
          <cell r="K306">
            <v>6</v>
          </cell>
          <cell r="L306" t="str">
            <v>支</v>
          </cell>
          <cell r="M306" t="str">
            <v>广州白云山明兴制药有限公司</v>
          </cell>
          <cell r="N306" t="str">
            <v>广州白云山明兴制药有限公司</v>
          </cell>
          <cell r="O306" t="str">
            <v>盒</v>
          </cell>
          <cell r="P306">
            <v>18.6</v>
          </cell>
          <cell r="Q306">
            <v>5</v>
          </cell>
          <cell r="R306">
            <v>15.5</v>
          </cell>
          <cell r="S306">
            <v>5.52083333333333</v>
          </cell>
          <cell r="T306">
            <v>2.80754716981132</v>
          </cell>
          <cell r="U306">
            <v>15.5</v>
          </cell>
          <cell r="V306">
            <v>1</v>
          </cell>
        </row>
        <row r="307">
          <cell r="B307" t="str">
            <v>ZC01AAY0003010205849</v>
          </cell>
          <cell r="C307" t="str">
            <v>鸦胆子油</v>
          </cell>
          <cell r="D307" t="str">
            <v>口服</v>
          </cell>
          <cell r="E307" t="str">
            <v>鸦胆子油软
       胶囊</v>
          </cell>
          <cell r="F307" t="str">
            <v>软胶囊
剂</v>
          </cell>
          <cell r="G307">
            <v>0</v>
          </cell>
          <cell r="H307">
            <v>1.4</v>
          </cell>
          <cell r="I307" t="str">
            <v>每粒装
     0.71g</v>
          </cell>
          <cell r="J307" t="str">
            <v>铝塑包装</v>
          </cell>
          <cell r="K307">
            <v>36</v>
          </cell>
          <cell r="L307" t="str">
            <v>粒</v>
          </cell>
          <cell r="M307" t="str">
            <v>海南万玮制药有限公司</v>
          </cell>
          <cell r="N307" t="str">
            <v>海南万玮制药有限公司</v>
          </cell>
          <cell r="O307" t="str">
            <v>盒</v>
          </cell>
          <cell r="P307">
            <v>52.92</v>
          </cell>
          <cell r="Q307">
            <v>7.5</v>
          </cell>
          <cell r="R307">
            <v>7.875</v>
          </cell>
          <cell r="S307">
            <v>5.52083333333333</v>
          </cell>
          <cell r="T307">
            <v>1.42641509433962</v>
          </cell>
          <cell r="U307">
            <v>7.875</v>
          </cell>
          <cell r="V307">
            <v>1</v>
          </cell>
        </row>
        <row r="308">
          <cell r="B308" t="str">
            <v>ZC01AAY0003010105849</v>
          </cell>
          <cell r="C308" t="str">
            <v>鸦胆子油</v>
          </cell>
          <cell r="D308" t="str">
            <v>口服</v>
          </cell>
          <cell r="E308" t="str">
            <v>鸦胆子油软
       胶囊</v>
          </cell>
          <cell r="F308" t="str">
            <v>软胶囊
剂</v>
          </cell>
          <cell r="G308" t="e">
            <v>#N/A</v>
          </cell>
          <cell r="H308">
            <v>1.4</v>
          </cell>
          <cell r="I308" t="str">
            <v>每粒装
     0.71g</v>
          </cell>
          <cell r="J308" t="str">
            <v>铝塑包装</v>
          </cell>
          <cell r="K308">
            <v>24</v>
          </cell>
          <cell r="L308" t="str">
            <v>粒</v>
          </cell>
          <cell r="M308" t="str">
            <v>海南万玮制药有限公司</v>
          </cell>
          <cell r="N308" t="str">
            <v>海南万玮制药有限公司</v>
          </cell>
          <cell r="O308" t="str">
            <v>盒</v>
          </cell>
          <cell r="P308">
            <v>35.8</v>
          </cell>
          <cell r="Q308">
            <v>7.5</v>
          </cell>
          <cell r="R308">
            <v>7.99107142857143</v>
          </cell>
          <cell r="S308">
            <v>5.52083333333333</v>
          </cell>
          <cell r="T308">
            <v>1.44743935309973</v>
          </cell>
          <cell r="U308">
            <v>7.875</v>
          </cell>
          <cell r="V308">
            <v>1.01473922902494</v>
          </cell>
          <cell r="W308">
            <v>1</v>
          </cell>
        </row>
        <row r="309">
          <cell r="B309" t="str">
            <v>ZC01AAY0003010205342</v>
          </cell>
          <cell r="C309" t="str">
            <v>鸦胆子油</v>
          </cell>
          <cell r="D309" t="str">
            <v>口服</v>
          </cell>
          <cell r="E309" t="str">
            <v>鸦胆子油软
       胶囊</v>
          </cell>
          <cell r="F309" t="str">
            <v>软胶囊
剂</v>
          </cell>
          <cell r="G309">
            <v>0</v>
          </cell>
          <cell r="H309">
            <v>1.4</v>
          </cell>
          <cell r="I309" t="str">
            <v>每粒装
     0.53g</v>
          </cell>
          <cell r="J309" t="str">
            <v>塑料瓶</v>
          </cell>
          <cell r="K309">
            <v>48</v>
          </cell>
          <cell r="L309" t="str">
            <v>粒</v>
          </cell>
          <cell r="M309" t="str">
            <v>华润三九（南昌）药业有限公司</v>
          </cell>
          <cell r="N309" t="str">
            <v>华润三九(南昌)药业有限公司</v>
          </cell>
          <cell r="O309" t="str">
            <v>瓶</v>
          </cell>
          <cell r="P309">
            <v>70.56</v>
          </cell>
          <cell r="Q309">
            <v>10</v>
          </cell>
          <cell r="R309">
            <v>10.5</v>
          </cell>
          <cell r="S309">
            <v>5.52083333333333</v>
          </cell>
          <cell r="T309">
            <v>1.90188679245283</v>
          </cell>
          <cell r="U309">
            <v>10.5</v>
          </cell>
          <cell r="V309">
            <v>1</v>
          </cell>
        </row>
        <row r="310">
          <cell r="B310" t="str">
            <v>ZC01AAY0003010105342</v>
          </cell>
          <cell r="C310" t="str">
            <v>鸦胆子油</v>
          </cell>
          <cell r="D310" t="str">
            <v>口服</v>
          </cell>
          <cell r="E310" t="str">
            <v>鸦胆子油软
       胶囊</v>
          </cell>
          <cell r="F310" t="str">
            <v>软胶囊
剂</v>
          </cell>
          <cell r="G310" t="e">
            <v>#N/A</v>
          </cell>
          <cell r="H310">
            <v>1.4</v>
          </cell>
          <cell r="I310" t="str">
            <v>每粒装
     0.53g</v>
          </cell>
          <cell r="J310" t="str">
            <v>铝塑板</v>
          </cell>
          <cell r="K310">
            <v>24</v>
          </cell>
          <cell r="L310" t="str">
            <v>粒</v>
          </cell>
          <cell r="M310" t="str">
            <v>华润三九（南昌）药业有限公司</v>
          </cell>
          <cell r="N310" t="str">
            <v>华润三九(南昌)药业有限公司</v>
          </cell>
          <cell r="O310" t="str">
            <v>盒</v>
          </cell>
          <cell r="P310">
            <v>36.18</v>
          </cell>
          <cell r="Q310">
            <v>10</v>
          </cell>
          <cell r="R310">
            <v>10.7678571428571</v>
          </cell>
          <cell r="S310">
            <v>5.52083333333333</v>
          </cell>
          <cell r="T310">
            <v>1.95040431266846</v>
          </cell>
          <cell r="U310">
            <v>10.5</v>
          </cell>
          <cell r="V310">
            <v>1.02551020408163</v>
          </cell>
          <cell r="W310">
            <v>1</v>
          </cell>
        </row>
        <row r="311">
          <cell r="B311" t="str">
            <v>ZC01AAY0757020503425</v>
          </cell>
          <cell r="C311" t="str">
            <v>鸦胆子油</v>
          </cell>
          <cell r="D311" t="str">
            <v>口服</v>
          </cell>
          <cell r="E311" t="str">
            <v>鸦胆子油口
     服乳液</v>
          </cell>
          <cell r="F311" t="str">
            <v>乳剂</v>
          </cell>
          <cell r="G311" t="e">
            <v>#N/A</v>
          </cell>
          <cell r="H311">
            <v>1</v>
          </cell>
          <cell r="I311" t="str">
            <v>每支装20ml</v>
          </cell>
          <cell r="J311" t="str">
            <v>钠钙玻璃管制
口服液体瓶, 口
服制剂用铝塑
       组合盖</v>
          </cell>
          <cell r="K311">
            <v>18</v>
          </cell>
          <cell r="L311" t="str">
            <v>支</v>
          </cell>
          <cell r="M311" t="str">
            <v>吉林省集安益盛药业股份有限公司</v>
          </cell>
          <cell r="N311" t="str">
            <v>吉林省集安益盛药业股份有限公司</v>
          </cell>
          <cell r="O311" t="str">
            <v>盒</v>
          </cell>
          <cell r="P311">
            <v>45.32</v>
          </cell>
          <cell r="Q311">
            <v>2.5</v>
          </cell>
          <cell r="R311">
            <v>6.29444444444444</v>
          </cell>
          <cell r="S311">
            <v>5.52083333333333</v>
          </cell>
          <cell r="T311">
            <v>1.14012578616352</v>
          </cell>
          <cell r="U311">
            <v>6.29444444444444</v>
          </cell>
          <cell r="V311">
            <v>1</v>
          </cell>
        </row>
        <row r="312">
          <cell r="B312" t="str">
            <v>ZC01AAY0757010103425</v>
          </cell>
          <cell r="C312" t="str">
            <v>鸦胆子油</v>
          </cell>
          <cell r="D312" t="str">
            <v>口服</v>
          </cell>
          <cell r="E312" t="str">
            <v>鸦胆子油口
     服乳液</v>
          </cell>
          <cell r="F312" t="str">
            <v>口服乳
剂</v>
          </cell>
          <cell r="G312">
            <v>0</v>
          </cell>
          <cell r="H312">
            <v>1</v>
          </cell>
          <cell r="I312" t="str">
            <v>每支装10ml</v>
          </cell>
          <cell r="J312" t="str">
            <v>钠钙玻璃管制
口服液体瓶, 口
服液瓶易刺铝
          盖</v>
          </cell>
          <cell r="K312">
            <v>12</v>
          </cell>
          <cell r="L312" t="str">
            <v>支</v>
          </cell>
          <cell r="M312" t="str">
            <v>吉林省集安益盛药业股份有限公司</v>
          </cell>
          <cell r="N312" t="str">
            <v>吉林省集安益盛药业股份有限公司</v>
          </cell>
          <cell r="O312" t="str">
            <v>盒</v>
          </cell>
          <cell r="P312">
            <v>17.98</v>
          </cell>
          <cell r="Q312">
            <v>5</v>
          </cell>
          <cell r="R312">
            <v>7.49166666666667</v>
          </cell>
          <cell r="S312">
            <v>5.52083333333333</v>
          </cell>
          <cell r="T312">
            <v>1.35698113207547</v>
          </cell>
          <cell r="U312">
            <v>6.29444444444444</v>
          </cell>
          <cell r="V312">
            <v>1.19020300088261</v>
          </cell>
          <cell r="W312">
            <v>2</v>
          </cell>
        </row>
        <row r="313">
          <cell r="B313" t="str">
            <v>ZC01AAY0757010103430</v>
          </cell>
          <cell r="C313" t="str">
            <v>鸦胆子油</v>
          </cell>
          <cell r="D313" t="str">
            <v>口服</v>
          </cell>
          <cell r="E313" t="str">
            <v>鸦胆子油口
     服乳液</v>
          </cell>
          <cell r="F313" t="str">
            <v>口服乳
剂</v>
          </cell>
          <cell r="G313">
            <v>0</v>
          </cell>
          <cell r="H313">
            <v>1</v>
          </cell>
          <cell r="I313" t="str">
            <v>20ml</v>
          </cell>
          <cell r="J313" t="str">
            <v>玻璃管制口服
         液瓶</v>
          </cell>
          <cell r="K313">
            <v>12</v>
          </cell>
          <cell r="L313" t="str">
            <v>支</v>
          </cell>
          <cell r="M313" t="str">
            <v>吉林省康福药业有限公司</v>
          </cell>
          <cell r="N313" t="str">
            <v>吉林省康福药业有限公司</v>
          </cell>
          <cell r="O313" t="str">
            <v>盒</v>
          </cell>
          <cell r="P313">
            <v>26.5</v>
          </cell>
          <cell r="Q313">
            <v>2.5</v>
          </cell>
          <cell r="R313">
            <v>5.52083333333333</v>
          </cell>
          <cell r="S313">
            <v>5.52083333333333</v>
          </cell>
          <cell r="T313">
            <v>1</v>
          </cell>
          <cell r="U313">
            <v>5.52083333333333</v>
          </cell>
          <cell r="V313">
            <v>1</v>
          </cell>
        </row>
        <row r="314">
          <cell r="B314" t="str">
            <v>ZC01AAY0003010301503</v>
          </cell>
          <cell r="C314" t="str">
            <v>鸦胆子油</v>
          </cell>
          <cell r="D314" t="str">
            <v>口服</v>
          </cell>
          <cell r="E314" t="str">
            <v>鸦胆子油软
       胶囊</v>
          </cell>
          <cell r="F314" t="str">
            <v>胶囊剂</v>
          </cell>
          <cell r="G314" t="e">
            <v>#N/A</v>
          </cell>
          <cell r="H314">
            <v>1.4</v>
          </cell>
          <cell r="I314" t="str">
            <v>0.53g</v>
          </cell>
          <cell r="J314" t="str">
            <v>铝塑板</v>
          </cell>
          <cell r="K314">
            <v>48</v>
          </cell>
          <cell r="L314" t="str">
            <v>粒</v>
          </cell>
          <cell r="M314" t="str">
            <v>江苏万高药业股份有限公司</v>
          </cell>
          <cell r="N314" t="str">
            <v>江苏万高药业股份有限公司</v>
          </cell>
          <cell r="O314" t="str">
            <v>盒</v>
          </cell>
          <cell r="P314">
            <v>68.6</v>
          </cell>
          <cell r="Q314">
            <v>10</v>
          </cell>
          <cell r="R314">
            <v>10.2083333333333</v>
          </cell>
          <cell r="S314">
            <v>5.52083333333333</v>
          </cell>
          <cell r="T314">
            <v>1.84905660377359</v>
          </cell>
          <cell r="U314">
            <v>10.2083333333333</v>
          </cell>
          <cell r="V314">
            <v>1</v>
          </cell>
        </row>
        <row r="315">
          <cell r="B315" t="str">
            <v>ZC01AAY0003010201503</v>
          </cell>
          <cell r="C315" t="str">
            <v>鸦胆子油</v>
          </cell>
          <cell r="D315" t="str">
            <v>口服</v>
          </cell>
          <cell r="E315" t="str">
            <v>鸦胆子油软
       胶囊</v>
          </cell>
          <cell r="F315" t="str">
            <v>胶囊剂</v>
          </cell>
          <cell r="G315">
            <v>0</v>
          </cell>
          <cell r="H315">
            <v>1.4</v>
          </cell>
          <cell r="I315" t="str">
            <v>0.53g</v>
          </cell>
          <cell r="J315" t="str">
            <v>铝塑板</v>
          </cell>
          <cell r="K315">
            <v>36</v>
          </cell>
          <cell r="L315" t="str">
            <v>粒</v>
          </cell>
          <cell r="M315" t="str">
            <v>江苏万高药业股份有限公司</v>
          </cell>
          <cell r="N315" t="str">
            <v>江苏万高药业股份有限公司</v>
          </cell>
          <cell r="O315" t="str">
            <v>盒</v>
          </cell>
          <cell r="P315">
            <v>52</v>
          </cell>
          <cell r="Q315">
            <v>10</v>
          </cell>
          <cell r="R315">
            <v>10.3174603174603</v>
          </cell>
          <cell r="S315">
            <v>5.52083333333333</v>
          </cell>
          <cell r="T315">
            <v>1.86882300089847</v>
          </cell>
          <cell r="U315">
            <v>10.2083333333333</v>
          </cell>
          <cell r="V315">
            <v>1.01068999028183</v>
          </cell>
          <cell r="W315">
            <v>1</v>
          </cell>
        </row>
        <row r="316">
          <cell r="B316" t="str">
            <v>ZC01AAY0757030101334</v>
          </cell>
          <cell r="C316" t="str">
            <v>鸦胆子油</v>
          </cell>
          <cell r="D316" t="str">
            <v>口服</v>
          </cell>
          <cell r="E316" t="str">
            <v>鸦胆子油口
     服乳液</v>
          </cell>
          <cell r="F316" t="str">
            <v>口服乳
剂</v>
          </cell>
          <cell r="G316">
            <v>0</v>
          </cell>
          <cell r="H316">
            <v>1</v>
          </cell>
          <cell r="I316" t="str">
            <v>每1ml含鸦
    胆子油
0.1ml,每瓶
装60ml</v>
          </cell>
          <cell r="J316" t="str">
            <v>钠钙玻璃模制
         药瓶</v>
          </cell>
          <cell r="K316">
            <v>1</v>
          </cell>
          <cell r="L316" t="str">
            <v>瓶</v>
          </cell>
          <cell r="M316" t="str">
            <v>沈阳药大雷允上药业有限责任公司</v>
          </cell>
          <cell r="N316" t="str">
            <v>沈阳药大雷允上药业有限责任公司</v>
          </cell>
          <cell r="O316" t="str">
            <v>盒</v>
          </cell>
          <cell r="P316">
            <v>42.28</v>
          </cell>
          <cell r="Q316">
            <v>0.8333</v>
          </cell>
          <cell r="R316">
            <v>35.231924</v>
          </cell>
          <cell r="S316">
            <v>5.52083333333333</v>
          </cell>
          <cell r="T316">
            <v>6.38163151698114</v>
          </cell>
          <cell r="U316">
            <v>35.231924</v>
          </cell>
          <cell r="V316">
            <v>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续约"/>
      <sheetName val="第三批"/>
      <sheetName val="续约超3倍"/>
      <sheetName val="第三批超3倍"/>
      <sheetName val="Sheet1"/>
    </sheetNames>
    <sheetDataSet>
      <sheetData sheetId="0"/>
      <sheetData sheetId="1">
        <row r="1">
          <cell r="K1" t="str">
            <v>药品代码</v>
          </cell>
          <cell r="L1" t="str">
            <v>计价单位</v>
          </cell>
          <cell r="M1" t="str">
            <v>中选价格（元）</v>
          </cell>
          <cell r="N1" t="str">
            <v>日均费用</v>
          </cell>
          <cell r="O1" t="str">
            <v>日均费用</v>
          </cell>
          <cell r="P1" t="str">
            <v>最低日均费用</v>
          </cell>
          <cell r="Q1" t="str">
            <v>倍数</v>
          </cell>
          <cell r="R1" t="str">
            <v>最低日均费用</v>
          </cell>
        </row>
        <row r="2">
          <cell r="K2" t="str">
            <v>ZA17AAX0881020100009</v>
          </cell>
          <cell r="L2" t="str">
            <v>盒</v>
          </cell>
          <cell r="M2">
            <v>41.74</v>
          </cell>
          <cell r="N2">
            <v>2.78266666666667</v>
          </cell>
          <cell r="O2">
            <v>2.78266666666667</v>
          </cell>
          <cell r="P2">
            <v>1.98</v>
          </cell>
          <cell r="Q2">
            <v>1.40538720538721</v>
          </cell>
          <cell r="R2">
            <v>2.075</v>
          </cell>
        </row>
        <row r="3">
          <cell r="K3" t="str">
            <v>ZA17AAX0881010200009</v>
          </cell>
          <cell r="L3" t="str">
            <v>盒</v>
          </cell>
          <cell r="M3">
            <v>17.26</v>
          </cell>
          <cell r="N3">
            <v>2.87666666666667</v>
          </cell>
          <cell r="O3">
            <v>2.87666666666667</v>
          </cell>
          <cell r="P3">
            <v>1.98</v>
          </cell>
          <cell r="Q3">
            <v>1.45286195286195</v>
          </cell>
          <cell r="R3">
            <v>2.075</v>
          </cell>
        </row>
        <row r="4">
          <cell r="K4" t="str">
            <v>ZA17AAZ0543010202224</v>
          </cell>
          <cell r="L4" t="str">
            <v>盒</v>
          </cell>
          <cell r="M4">
            <v>44.09</v>
          </cell>
          <cell r="N4">
            <v>7.34833333333333</v>
          </cell>
          <cell r="O4">
            <v>7.34833333333333</v>
          </cell>
          <cell r="P4">
            <v>1.98</v>
          </cell>
          <cell r="Q4">
            <v>3.71127946127946</v>
          </cell>
          <cell r="R4">
            <v>2.075</v>
          </cell>
        </row>
        <row r="5">
          <cell r="K5" t="str">
            <v>ZA17AAZ0543020102224</v>
          </cell>
          <cell r="L5" t="str">
            <v>盒</v>
          </cell>
          <cell r="M5">
            <v>18.96</v>
          </cell>
          <cell r="N5">
            <v>7.584</v>
          </cell>
          <cell r="O5">
            <v>7.584</v>
          </cell>
          <cell r="P5">
            <v>1.98</v>
          </cell>
          <cell r="Q5">
            <v>3.83030303030303</v>
          </cell>
          <cell r="R5">
            <v>2.075</v>
          </cell>
        </row>
        <row r="6">
          <cell r="K6" t="str">
            <v>ZA17AAZ0154010102018</v>
          </cell>
          <cell r="L6" t="str">
            <v>盒</v>
          </cell>
          <cell r="M6">
            <v>16.98</v>
          </cell>
          <cell r="N6">
            <v>2.42571428571429</v>
          </cell>
          <cell r="O6">
            <v>2.42571428571429</v>
          </cell>
          <cell r="P6">
            <v>1.98</v>
          </cell>
          <cell r="Q6">
            <v>1.22510822510823</v>
          </cell>
          <cell r="R6">
            <v>2.075</v>
          </cell>
        </row>
        <row r="7">
          <cell r="K7" t="str">
            <v>ZA17AAZ0155010205719</v>
          </cell>
          <cell r="L7" t="str">
            <v>盒</v>
          </cell>
          <cell r="M7">
            <v>15.84</v>
          </cell>
          <cell r="N7">
            <v>1.98</v>
          </cell>
          <cell r="O7">
            <v>2.2</v>
          </cell>
          <cell r="P7">
            <v>1.98</v>
          </cell>
          <cell r="Q7">
            <v>1</v>
          </cell>
          <cell r="R7">
            <v>2.075</v>
          </cell>
        </row>
        <row r="8">
          <cell r="K8" t="str">
            <v>ZA17AAZ0543010106461</v>
          </cell>
          <cell r="L8" t="str">
            <v>盒</v>
          </cell>
          <cell r="M8">
            <v>8.3</v>
          </cell>
          <cell r="N8">
            <v>2.075</v>
          </cell>
          <cell r="O8">
            <v>2.075</v>
          </cell>
          <cell r="P8">
            <v>1.98</v>
          </cell>
          <cell r="Q8">
            <v>1.0479797979798</v>
          </cell>
          <cell r="R8">
            <v>2.075</v>
          </cell>
        </row>
        <row r="9">
          <cell r="K9" t="str">
            <v>ZA17AAZ0543010206461</v>
          </cell>
          <cell r="L9" t="str">
            <v>盒</v>
          </cell>
          <cell r="M9">
            <v>12.26</v>
          </cell>
          <cell r="N9">
            <v>2.04333333333333</v>
          </cell>
          <cell r="O9">
            <v>2.04333333333333</v>
          </cell>
          <cell r="P9">
            <v>1.98</v>
          </cell>
          <cell r="Q9">
            <v>1.03198653198653</v>
          </cell>
          <cell r="R9">
            <v>2.075</v>
          </cell>
        </row>
        <row r="10">
          <cell r="K10" t="str">
            <v>ZA17AAZ0543020300051</v>
          </cell>
          <cell r="L10" t="str">
            <v>盒</v>
          </cell>
          <cell r="M10">
            <v>29.5</v>
          </cell>
          <cell r="N10">
            <v>3.6875</v>
          </cell>
          <cell r="O10">
            <v>3.6875</v>
          </cell>
          <cell r="P10">
            <v>1.98</v>
          </cell>
          <cell r="Q10">
            <v>1.86237373737374</v>
          </cell>
          <cell r="R10">
            <v>2.075</v>
          </cell>
        </row>
        <row r="11">
          <cell r="K11" t="str">
            <v>ZA12HAM0064010201035</v>
          </cell>
          <cell r="L11" t="str">
            <v>盒</v>
          </cell>
          <cell r="M11">
            <v>13.99</v>
          </cell>
          <cell r="N11">
            <v>3.4975</v>
          </cell>
          <cell r="O11">
            <v>3.4975</v>
          </cell>
          <cell r="P11">
            <v>2.705</v>
          </cell>
          <cell r="Q11">
            <v>1.29297597042514</v>
          </cell>
          <cell r="R11">
            <v>2.705</v>
          </cell>
        </row>
        <row r="12">
          <cell r="K12" t="str">
            <v>ZA12HAM0064010301035</v>
          </cell>
          <cell r="L12" t="str">
            <v>盒</v>
          </cell>
          <cell r="M12">
            <v>18.46</v>
          </cell>
          <cell r="N12">
            <v>3.46125</v>
          </cell>
          <cell r="O12">
            <v>3.46125</v>
          </cell>
          <cell r="P12">
            <v>2.705</v>
          </cell>
          <cell r="Q12">
            <v>1.27957486136784</v>
          </cell>
          <cell r="R12">
            <v>2.705</v>
          </cell>
        </row>
        <row r="13">
          <cell r="K13" t="str">
            <v>ZA12HAM0064010501035</v>
          </cell>
          <cell r="L13" t="str">
            <v>盒</v>
          </cell>
          <cell r="M13">
            <v>27.28</v>
          </cell>
          <cell r="N13">
            <v>3.41</v>
          </cell>
          <cell r="O13">
            <v>3.41</v>
          </cell>
          <cell r="P13">
            <v>2.705</v>
          </cell>
          <cell r="Q13">
            <v>1.26062846580407</v>
          </cell>
          <cell r="R13">
            <v>2.705</v>
          </cell>
        </row>
        <row r="14">
          <cell r="K14" t="str">
            <v>ZA12HAM0064010105547</v>
          </cell>
          <cell r="L14" t="str">
            <v>盒</v>
          </cell>
          <cell r="M14">
            <v>10.82</v>
          </cell>
          <cell r="N14">
            <v>2.705</v>
          </cell>
          <cell r="O14">
            <v>2.705</v>
          </cell>
          <cell r="P14">
            <v>2.705</v>
          </cell>
          <cell r="Q14">
            <v>1</v>
          </cell>
          <cell r="R14">
            <v>2.705</v>
          </cell>
        </row>
        <row r="15">
          <cell r="K15" t="str">
            <v>ZA12HAM0064010205547</v>
          </cell>
          <cell r="L15" t="str">
            <v>盒</v>
          </cell>
          <cell r="M15">
            <v>14.27</v>
          </cell>
          <cell r="N15">
            <v>2.675625</v>
          </cell>
          <cell r="O15">
            <v>2.675625</v>
          </cell>
          <cell r="P15">
            <v>2.705</v>
          </cell>
          <cell r="Q15">
            <v>0.989140480591497</v>
          </cell>
          <cell r="R15">
            <v>2.705</v>
          </cell>
        </row>
        <row r="16">
          <cell r="K16" t="str">
            <v>ZA12IAH0399010203212</v>
          </cell>
          <cell r="L16" t="str">
            <v>盒</v>
          </cell>
          <cell r="M16">
            <v>18.99</v>
          </cell>
          <cell r="N16">
            <v>7.12125</v>
          </cell>
          <cell r="O16">
            <v>7.12125</v>
          </cell>
          <cell r="P16">
            <v>2.705</v>
          </cell>
          <cell r="Q16">
            <v>2.6326247689464</v>
          </cell>
          <cell r="R16">
            <v>2.705</v>
          </cell>
        </row>
        <row r="17">
          <cell r="K17" t="str">
            <v>ZA12IAH0399010103212</v>
          </cell>
          <cell r="L17" t="str">
            <v>盒</v>
          </cell>
          <cell r="M17">
            <v>28.06</v>
          </cell>
          <cell r="N17">
            <v>7.015</v>
          </cell>
          <cell r="O17">
            <v>7.015</v>
          </cell>
          <cell r="P17">
            <v>2.705</v>
          </cell>
          <cell r="Q17">
            <v>2.59334565619224</v>
          </cell>
          <cell r="R17">
            <v>2.705</v>
          </cell>
        </row>
        <row r="18">
          <cell r="K18" t="str">
            <v>ZA12IAN0059020201174</v>
          </cell>
          <cell r="L18" t="str">
            <v>盒</v>
          </cell>
          <cell r="M18">
            <v>52</v>
          </cell>
          <cell r="N18">
            <v>11.8181818181818</v>
          </cell>
          <cell r="O18">
            <v>11.8181818181818</v>
          </cell>
          <cell r="P18">
            <v>2.705</v>
          </cell>
          <cell r="Q18">
            <v>4.36901361115779</v>
          </cell>
          <cell r="R18">
            <v>2.705</v>
          </cell>
        </row>
        <row r="19">
          <cell r="K19" t="str">
            <v>ZA12IAN0060010102176</v>
          </cell>
          <cell r="L19" t="str">
            <v>盒</v>
          </cell>
          <cell r="M19">
            <v>52.98</v>
          </cell>
          <cell r="N19">
            <v>10.1884615384615</v>
          </cell>
          <cell r="O19">
            <v>10.1884615384615</v>
          </cell>
          <cell r="P19">
            <v>2.705</v>
          </cell>
          <cell r="Q19">
            <v>3.76652921939428</v>
          </cell>
          <cell r="R19">
            <v>2.705</v>
          </cell>
        </row>
        <row r="20">
          <cell r="K20" t="str">
            <v>ZA12HAX0872010403784</v>
          </cell>
          <cell r="L20" t="str">
            <v>盒</v>
          </cell>
          <cell r="M20">
            <v>27.15</v>
          </cell>
          <cell r="N20">
            <v>5.090625</v>
          </cell>
          <cell r="O20">
            <v>5.090625</v>
          </cell>
          <cell r="P20">
            <v>4.8975</v>
          </cell>
          <cell r="Q20">
            <v>1.03943338437979</v>
          </cell>
          <cell r="R20">
            <v>4.8975</v>
          </cell>
        </row>
        <row r="21">
          <cell r="K21" t="str">
            <v>ZA12HAX0872010203784</v>
          </cell>
          <cell r="L21" t="str">
            <v>盒</v>
          </cell>
          <cell r="M21">
            <v>13.92</v>
          </cell>
          <cell r="N21">
            <v>5.22</v>
          </cell>
          <cell r="O21">
            <v>5.22</v>
          </cell>
          <cell r="P21">
            <v>4.8975</v>
          </cell>
          <cell r="Q21">
            <v>1.06584992343032</v>
          </cell>
          <cell r="R21">
            <v>4.8975</v>
          </cell>
        </row>
        <row r="22">
          <cell r="K22" t="str">
            <v>ZA12HAX0872010303784</v>
          </cell>
          <cell r="L22" t="str">
            <v>盒</v>
          </cell>
          <cell r="M22">
            <v>22.77</v>
          </cell>
          <cell r="N22">
            <v>5.12325</v>
          </cell>
          <cell r="O22">
            <v>5.12325</v>
          </cell>
          <cell r="P22">
            <v>4.8975</v>
          </cell>
          <cell r="Q22">
            <v>1.04609494640123</v>
          </cell>
          <cell r="R22">
            <v>4.8975</v>
          </cell>
        </row>
        <row r="23">
          <cell r="K23" t="str">
            <v>ZA12HAX0872010503784</v>
          </cell>
          <cell r="L23" t="str">
            <v>盒</v>
          </cell>
          <cell r="M23">
            <v>40.11</v>
          </cell>
          <cell r="N23">
            <v>5.01375</v>
          </cell>
          <cell r="O23">
            <v>5.01375</v>
          </cell>
          <cell r="P23">
            <v>4.8975</v>
          </cell>
          <cell r="Q23">
            <v>1.02373660030628</v>
          </cell>
          <cell r="R23">
            <v>4.8975</v>
          </cell>
        </row>
        <row r="24">
          <cell r="K24" t="str">
            <v>ZA12HAS0085010202033</v>
          </cell>
          <cell r="L24" t="str">
            <v>盒</v>
          </cell>
          <cell r="M24">
            <v>19.59</v>
          </cell>
          <cell r="N24">
            <v>4.8975</v>
          </cell>
          <cell r="O24">
            <v>4.8975</v>
          </cell>
          <cell r="P24">
            <v>4.8975</v>
          </cell>
          <cell r="Q24">
            <v>1</v>
          </cell>
          <cell r="R24">
            <v>4.8975</v>
          </cell>
        </row>
        <row r="25">
          <cell r="K25" t="str">
            <v>ZA12HAS0085010302033</v>
          </cell>
          <cell r="L25" t="str">
            <v>盒</v>
          </cell>
          <cell r="M25">
            <v>28.94</v>
          </cell>
          <cell r="N25">
            <v>4.82333333333333</v>
          </cell>
          <cell r="O25">
            <v>4.82333333333333</v>
          </cell>
          <cell r="P25">
            <v>4.8975</v>
          </cell>
          <cell r="Q25">
            <v>0.984856219159435</v>
          </cell>
          <cell r="R25">
            <v>4.8975</v>
          </cell>
        </row>
        <row r="26">
          <cell r="K26" t="str">
            <v>ZA12HAS0085010402033</v>
          </cell>
          <cell r="L26" t="str">
            <v>盒</v>
          </cell>
          <cell r="M26">
            <v>38.19</v>
          </cell>
          <cell r="N26">
            <v>4.77375</v>
          </cell>
          <cell r="O26">
            <v>4.77375</v>
          </cell>
          <cell r="P26">
            <v>4.8975</v>
          </cell>
          <cell r="Q26">
            <v>0.974732006125574</v>
          </cell>
          <cell r="R26">
            <v>4.8975</v>
          </cell>
        </row>
        <row r="27">
          <cell r="K27" t="str">
            <v>ZA04BAX0048010205337</v>
          </cell>
          <cell r="L27" t="str">
            <v>支</v>
          </cell>
          <cell r="M27">
            <v>5.4</v>
          </cell>
          <cell r="N27">
            <v>40.5</v>
          </cell>
          <cell r="O27">
            <v>40.5</v>
          </cell>
          <cell r="P27">
            <v>1.512</v>
          </cell>
          <cell r="Q27">
            <v>26.7857142857143</v>
          </cell>
          <cell r="R27">
            <v>1.372</v>
          </cell>
        </row>
        <row r="28">
          <cell r="K28" t="str">
            <v>ZA04BAX0048020205337</v>
          </cell>
          <cell r="L28" t="str">
            <v>支</v>
          </cell>
          <cell r="M28">
            <v>12.38</v>
          </cell>
          <cell r="N28">
            <v>37.14</v>
          </cell>
          <cell r="O28">
            <v>37.14</v>
          </cell>
          <cell r="P28">
            <v>1.512</v>
          </cell>
          <cell r="Q28">
            <v>24.5634920634921</v>
          </cell>
          <cell r="R28">
            <v>1.372</v>
          </cell>
        </row>
        <row r="29">
          <cell r="K29" t="str">
            <v>XR07AXY034B001020201066</v>
          </cell>
          <cell r="L29" t="str">
            <v>瓶</v>
          </cell>
          <cell r="M29">
            <v>4.26</v>
          </cell>
          <cell r="N29">
            <v>14.91</v>
          </cell>
          <cell r="O29">
            <v>14.91</v>
          </cell>
          <cell r="P29">
            <v>1.512</v>
          </cell>
          <cell r="Q29">
            <v>9.86111111111111</v>
          </cell>
          <cell r="R29">
            <v>1.372</v>
          </cell>
        </row>
        <row r="30">
          <cell r="K30" t="str">
            <v>XR07AXY034B001010201066</v>
          </cell>
          <cell r="L30" t="str">
            <v>瓶</v>
          </cell>
          <cell r="M30">
            <v>2.5</v>
          </cell>
          <cell r="N30">
            <v>17.5</v>
          </cell>
          <cell r="O30">
            <v>17.5</v>
          </cell>
          <cell r="P30">
            <v>1.512</v>
          </cell>
          <cell r="Q30">
            <v>11.5740740740741</v>
          </cell>
          <cell r="R30">
            <v>1.372</v>
          </cell>
        </row>
        <row r="31">
          <cell r="K31" t="str">
            <v>XR07AXY034B001030500594</v>
          </cell>
          <cell r="L31" t="str">
            <v>瓶</v>
          </cell>
          <cell r="M31">
            <v>4.5</v>
          </cell>
          <cell r="N31">
            <v>15.75</v>
          </cell>
          <cell r="O31">
            <v>15.75</v>
          </cell>
          <cell r="P31">
            <v>1.512</v>
          </cell>
          <cell r="Q31">
            <v>10.4166666666667</v>
          </cell>
          <cell r="R31">
            <v>1.372</v>
          </cell>
        </row>
        <row r="32">
          <cell r="K32" t="str">
            <v>XR07AXY034B001010300594</v>
          </cell>
          <cell r="L32" t="str">
            <v>瓶</v>
          </cell>
          <cell r="M32">
            <v>5.6</v>
          </cell>
          <cell r="N32">
            <v>7.84</v>
          </cell>
          <cell r="O32">
            <v>7.84</v>
          </cell>
          <cell r="P32">
            <v>1.512</v>
          </cell>
          <cell r="Q32">
            <v>5.18518518518518</v>
          </cell>
          <cell r="R32">
            <v>1.372</v>
          </cell>
        </row>
        <row r="33">
          <cell r="K33" t="str">
            <v>XR07AXY034B014020104152</v>
          </cell>
          <cell r="L33" t="str">
            <v>盒</v>
          </cell>
          <cell r="M33">
            <v>1.37</v>
          </cell>
          <cell r="N33">
            <v>4.795</v>
          </cell>
          <cell r="O33">
            <v>4.795</v>
          </cell>
          <cell r="P33">
            <v>1.512</v>
          </cell>
          <cell r="Q33">
            <v>3.1712962962963</v>
          </cell>
          <cell r="R33">
            <v>1.372</v>
          </cell>
        </row>
        <row r="34">
          <cell r="K34" t="str">
            <v>XR07AXY034B014010104152</v>
          </cell>
          <cell r="L34" t="str">
            <v>盒</v>
          </cell>
          <cell r="M34">
            <v>1.8</v>
          </cell>
          <cell r="N34">
            <v>2.52</v>
          </cell>
          <cell r="O34">
            <v>2.52</v>
          </cell>
          <cell r="P34">
            <v>1.512</v>
          </cell>
          <cell r="Q34">
            <v>1.66666666666667</v>
          </cell>
          <cell r="R34">
            <v>1.372</v>
          </cell>
        </row>
        <row r="35">
          <cell r="K35" t="str">
            <v>XR07AXY034B001010203783</v>
          </cell>
          <cell r="L35" t="str">
            <v>支</v>
          </cell>
          <cell r="M35">
            <v>0.98</v>
          </cell>
          <cell r="N35">
            <v>1.372</v>
          </cell>
          <cell r="O35">
            <v>1.372</v>
          </cell>
          <cell r="P35">
            <v>1.512</v>
          </cell>
          <cell r="Q35">
            <v>0.907407407407407</v>
          </cell>
          <cell r="R35">
            <v>1.372</v>
          </cell>
        </row>
        <row r="36">
          <cell r="K36" t="str">
            <v>XR07AXY034B001010303701</v>
          </cell>
          <cell r="L36" t="str">
            <v>支</v>
          </cell>
          <cell r="M36">
            <v>0.85</v>
          </cell>
          <cell r="N36">
            <v>2.975</v>
          </cell>
          <cell r="O36">
            <v>2.975</v>
          </cell>
          <cell r="P36">
            <v>1.512</v>
          </cell>
          <cell r="Q36">
            <v>1.96759259259259</v>
          </cell>
          <cell r="R36">
            <v>1.372</v>
          </cell>
        </row>
        <row r="37">
          <cell r="K37" t="str">
            <v>XR07AXY034B001010205816</v>
          </cell>
          <cell r="L37" t="str">
            <v>瓶</v>
          </cell>
          <cell r="M37">
            <v>1.68</v>
          </cell>
          <cell r="N37">
            <v>2.352</v>
          </cell>
          <cell r="O37">
            <v>2.352</v>
          </cell>
          <cell r="P37">
            <v>1.512</v>
          </cell>
          <cell r="Q37">
            <v>1.55555555555556</v>
          </cell>
          <cell r="R37">
            <v>1.372</v>
          </cell>
        </row>
        <row r="38">
          <cell r="K38" t="str">
            <v>XR07AXY034B001030205816</v>
          </cell>
          <cell r="L38" t="str">
            <v>瓶</v>
          </cell>
          <cell r="M38">
            <v>1.25</v>
          </cell>
          <cell r="N38">
            <v>2.1875</v>
          </cell>
          <cell r="O38">
            <v>2.1875</v>
          </cell>
          <cell r="P38">
            <v>1.512</v>
          </cell>
          <cell r="Q38">
            <v>1.44675925925926</v>
          </cell>
          <cell r="R38">
            <v>1.372</v>
          </cell>
        </row>
        <row r="39">
          <cell r="K39" t="str">
            <v>XR07AXY034B001060105816</v>
          </cell>
          <cell r="L39" t="str">
            <v>瓶</v>
          </cell>
          <cell r="M39">
            <v>2.89</v>
          </cell>
          <cell r="N39">
            <v>2.023</v>
          </cell>
          <cell r="O39">
            <v>2.023</v>
          </cell>
          <cell r="P39">
            <v>1.512</v>
          </cell>
          <cell r="Q39">
            <v>1.33796296296296</v>
          </cell>
          <cell r="R39">
            <v>1.372</v>
          </cell>
        </row>
        <row r="40">
          <cell r="K40" t="str">
            <v>XR07AXY034B001040205816</v>
          </cell>
          <cell r="L40" t="str">
            <v>瓶</v>
          </cell>
          <cell r="M40">
            <v>0.57</v>
          </cell>
          <cell r="N40">
            <v>3.99</v>
          </cell>
          <cell r="O40">
            <v>3.99</v>
          </cell>
          <cell r="P40">
            <v>1.512</v>
          </cell>
          <cell r="Q40">
            <v>2.63888888888889</v>
          </cell>
          <cell r="R40">
            <v>1.372</v>
          </cell>
        </row>
        <row r="41">
          <cell r="K41" t="str">
            <v>XR07AXY034B001050205816</v>
          </cell>
          <cell r="L41" t="str">
            <v>瓶</v>
          </cell>
          <cell r="M41">
            <v>1.15</v>
          </cell>
          <cell r="N41">
            <v>4.025</v>
          </cell>
          <cell r="O41">
            <v>4.025</v>
          </cell>
          <cell r="P41">
            <v>1.512</v>
          </cell>
          <cell r="Q41">
            <v>2.66203703703704</v>
          </cell>
          <cell r="R41">
            <v>1.372</v>
          </cell>
        </row>
        <row r="42">
          <cell r="K42" t="str">
            <v>XJ05AXC047B003020202068</v>
          </cell>
          <cell r="L42" t="str">
            <v>瓶</v>
          </cell>
          <cell r="M42">
            <v>0.97</v>
          </cell>
          <cell r="N42">
            <v>29.1</v>
          </cell>
          <cell r="O42">
            <v>29.1</v>
          </cell>
          <cell r="P42">
            <v>1.512</v>
          </cell>
          <cell r="Q42">
            <v>19.2460317460317</v>
          </cell>
          <cell r="R42">
            <v>1.372</v>
          </cell>
        </row>
        <row r="43">
          <cell r="K43" t="str">
            <v>XR07AXY034B003010102066</v>
          </cell>
          <cell r="L43" t="str">
            <v>瓶</v>
          </cell>
          <cell r="M43">
            <v>1.8</v>
          </cell>
          <cell r="N43">
            <v>2.52</v>
          </cell>
          <cell r="O43">
            <v>2.52</v>
          </cell>
          <cell r="P43">
            <v>1.512</v>
          </cell>
          <cell r="Q43">
            <v>1.66666666666667</v>
          </cell>
          <cell r="R43">
            <v>1.372</v>
          </cell>
        </row>
        <row r="44">
          <cell r="K44" t="str">
            <v>XJ05AXC047B003020102066</v>
          </cell>
          <cell r="L44" t="str">
            <v>瓶</v>
          </cell>
          <cell r="M44">
            <v>0.96</v>
          </cell>
          <cell r="N44">
            <v>2.88</v>
          </cell>
          <cell r="O44">
            <v>2.88</v>
          </cell>
          <cell r="P44">
            <v>1.512</v>
          </cell>
          <cell r="Q44">
            <v>1.9047619047619</v>
          </cell>
          <cell r="R44">
            <v>1.372</v>
          </cell>
        </row>
        <row r="45">
          <cell r="K45" t="str">
            <v>XJ05AXC047B003030102066</v>
          </cell>
          <cell r="L45" t="str">
            <v>瓶</v>
          </cell>
          <cell r="M45">
            <v>1.89</v>
          </cell>
          <cell r="N45">
            <v>2.835</v>
          </cell>
          <cell r="O45">
            <v>2.835</v>
          </cell>
          <cell r="P45">
            <v>1.512</v>
          </cell>
          <cell r="Q45">
            <v>1.875</v>
          </cell>
          <cell r="R45">
            <v>1.372</v>
          </cell>
        </row>
        <row r="46">
          <cell r="K46" t="str">
            <v>XR07AXY034B003030102066</v>
          </cell>
          <cell r="L46" t="str">
            <v>瓶</v>
          </cell>
          <cell r="M46">
            <v>0.9</v>
          </cell>
          <cell r="N46">
            <v>3.15</v>
          </cell>
          <cell r="O46">
            <v>3.15</v>
          </cell>
          <cell r="P46">
            <v>1.512</v>
          </cell>
          <cell r="Q46">
            <v>2.08333333333333</v>
          </cell>
          <cell r="R46">
            <v>1.372</v>
          </cell>
        </row>
        <row r="47">
          <cell r="K47" t="str">
            <v>XR07AXY034B001010203671</v>
          </cell>
          <cell r="L47" t="str">
            <v>支</v>
          </cell>
          <cell r="M47">
            <v>1.5</v>
          </cell>
          <cell r="N47">
            <v>2.625</v>
          </cell>
          <cell r="O47">
            <v>2.625</v>
          </cell>
          <cell r="P47">
            <v>1.512</v>
          </cell>
          <cell r="Q47">
            <v>1.73611111111111</v>
          </cell>
          <cell r="R47">
            <v>1.372</v>
          </cell>
        </row>
        <row r="48">
          <cell r="K48" t="str">
            <v>XR07AXY034B001020203671</v>
          </cell>
          <cell r="L48" t="str">
            <v>支</v>
          </cell>
          <cell r="M48">
            <v>1.25</v>
          </cell>
          <cell r="N48">
            <v>4.375</v>
          </cell>
          <cell r="O48">
            <v>4.375</v>
          </cell>
          <cell r="P48">
            <v>1.512</v>
          </cell>
          <cell r="Q48">
            <v>2.89351851851852</v>
          </cell>
          <cell r="R48">
            <v>1.372</v>
          </cell>
        </row>
        <row r="49">
          <cell r="K49" t="str">
            <v>XR07AXY034B001020302557</v>
          </cell>
          <cell r="L49" t="str">
            <v>瓶</v>
          </cell>
          <cell r="M49">
            <v>1.58</v>
          </cell>
          <cell r="N49">
            <v>5.53</v>
          </cell>
          <cell r="O49">
            <v>5.53</v>
          </cell>
          <cell r="P49">
            <v>1.512</v>
          </cell>
          <cell r="Q49">
            <v>3.65740740740741</v>
          </cell>
          <cell r="R49">
            <v>1.372</v>
          </cell>
        </row>
        <row r="50">
          <cell r="K50" t="str">
            <v>XR07AXY034B001020400356</v>
          </cell>
          <cell r="L50" t="str">
            <v>瓶</v>
          </cell>
          <cell r="M50">
            <v>2.2</v>
          </cell>
          <cell r="N50">
            <v>7.7</v>
          </cell>
          <cell r="O50">
            <v>7.7</v>
          </cell>
          <cell r="P50">
            <v>1.512</v>
          </cell>
          <cell r="Q50">
            <v>5.09259259259259</v>
          </cell>
          <cell r="R50">
            <v>1.372</v>
          </cell>
        </row>
        <row r="51">
          <cell r="K51" t="str">
            <v>XR07AXY034B001010400356</v>
          </cell>
          <cell r="L51" t="str">
            <v>瓶</v>
          </cell>
          <cell r="M51">
            <v>4.43</v>
          </cell>
          <cell r="N51">
            <v>6.202</v>
          </cell>
          <cell r="O51">
            <v>6.202</v>
          </cell>
          <cell r="P51">
            <v>1.512</v>
          </cell>
          <cell r="Q51">
            <v>4.10185185185185</v>
          </cell>
          <cell r="R51">
            <v>1.372</v>
          </cell>
        </row>
        <row r="52">
          <cell r="K52" t="str">
            <v>XR07AXY034B001010102092</v>
          </cell>
          <cell r="L52" t="str">
            <v>瓶</v>
          </cell>
          <cell r="M52">
            <v>1.08</v>
          </cell>
          <cell r="N52">
            <v>1.512</v>
          </cell>
          <cell r="O52">
            <v>1.512</v>
          </cell>
          <cell r="P52">
            <v>1.512</v>
          </cell>
          <cell r="Q52">
            <v>1</v>
          </cell>
          <cell r="R52">
            <v>1.372</v>
          </cell>
        </row>
        <row r="53">
          <cell r="K53" t="str">
            <v>XR07AXY034B001010102049</v>
          </cell>
          <cell r="L53" t="str">
            <v>瓶</v>
          </cell>
          <cell r="M53">
            <v>0.88</v>
          </cell>
          <cell r="N53">
            <v>3.08</v>
          </cell>
          <cell r="O53">
            <v>3.08</v>
          </cell>
          <cell r="P53">
            <v>1.512</v>
          </cell>
          <cell r="Q53">
            <v>2.03703703703704</v>
          </cell>
          <cell r="R53">
            <v>1.372</v>
          </cell>
        </row>
        <row r="54">
          <cell r="K54" t="str">
            <v>XR07AXY034B001020202049</v>
          </cell>
          <cell r="L54" t="str">
            <v>瓶</v>
          </cell>
          <cell r="M54">
            <v>1.61</v>
          </cell>
          <cell r="N54">
            <v>2.254</v>
          </cell>
          <cell r="O54">
            <v>2.254</v>
          </cell>
          <cell r="P54">
            <v>1.512</v>
          </cell>
          <cell r="Q54">
            <v>1.49074074074074</v>
          </cell>
          <cell r="R54">
            <v>1.372</v>
          </cell>
        </row>
        <row r="55">
          <cell r="K55" t="str">
            <v>XR07AXY034B001020303160</v>
          </cell>
          <cell r="L55" t="str">
            <v>支</v>
          </cell>
          <cell r="M55">
            <v>4.47</v>
          </cell>
          <cell r="N55">
            <v>15.645</v>
          </cell>
          <cell r="O55">
            <v>15.645</v>
          </cell>
          <cell r="P55">
            <v>1.512</v>
          </cell>
          <cell r="Q55">
            <v>10.3472222222222</v>
          </cell>
          <cell r="R55">
            <v>1.372</v>
          </cell>
        </row>
        <row r="56">
          <cell r="K56" t="str">
            <v>XR07AXY034B001030103160</v>
          </cell>
          <cell r="L56" t="str">
            <v>支</v>
          </cell>
          <cell r="M56">
            <v>6.99</v>
          </cell>
          <cell r="N56">
            <v>9.786</v>
          </cell>
          <cell r="O56">
            <v>9.786</v>
          </cell>
          <cell r="P56">
            <v>1.512</v>
          </cell>
          <cell r="Q56">
            <v>6.47222222222222</v>
          </cell>
          <cell r="R56">
            <v>1.372</v>
          </cell>
        </row>
        <row r="57">
          <cell r="K57" t="str">
            <v>XR07AXY034B001010204900</v>
          </cell>
          <cell r="L57" t="str">
            <v>瓶</v>
          </cell>
          <cell r="M57">
            <v>1.66</v>
          </cell>
          <cell r="N57">
            <v>5.81</v>
          </cell>
          <cell r="O57">
            <v>5.81</v>
          </cell>
          <cell r="P57">
            <v>1.512</v>
          </cell>
          <cell r="Q57">
            <v>3.84259259259259</v>
          </cell>
          <cell r="R57">
            <v>1.372</v>
          </cell>
        </row>
        <row r="58">
          <cell r="K58" t="str">
            <v>XR07AXY034B001010203687</v>
          </cell>
          <cell r="L58" t="str">
            <v>支</v>
          </cell>
          <cell r="M58">
            <v>1.49</v>
          </cell>
          <cell r="N58">
            <v>2.086</v>
          </cell>
          <cell r="O58">
            <v>2.086</v>
          </cell>
          <cell r="P58">
            <v>1.512</v>
          </cell>
          <cell r="Q58">
            <v>1.37962962962963</v>
          </cell>
          <cell r="R58">
            <v>1.372</v>
          </cell>
        </row>
        <row r="59">
          <cell r="K59" t="str">
            <v>XR07AXY034B001020203687</v>
          </cell>
          <cell r="L59" t="str">
            <v>支</v>
          </cell>
          <cell r="M59">
            <v>2.97</v>
          </cell>
          <cell r="N59">
            <v>2.079</v>
          </cell>
          <cell r="O59">
            <v>2.079</v>
          </cell>
          <cell r="P59">
            <v>1.512</v>
          </cell>
          <cell r="Q59">
            <v>1.375</v>
          </cell>
          <cell r="R59">
            <v>1.372</v>
          </cell>
        </row>
        <row r="60">
          <cell r="K60" t="str">
            <v>XR07AXY034B001010202357</v>
          </cell>
          <cell r="L60" t="str">
            <v>瓶</v>
          </cell>
          <cell r="M60">
            <v>0.98</v>
          </cell>
          <cell r="N60">
            <v>1.372</v>
          </cell>
          <cell r="O60">
            <v>1.372</v>
          </cell>
          <cell r="P60">
            <v>1.512</v>
          </cell>
          <cell r="Q60">
            <v>0.907407407407407</v>
          </cell>
          <cell r="R60">
            <v>1.372</v>
          </cell>
        </row>
        <row r="61">
          <cell r="K61" t="str">
            <v>ZA12GAH0121010102974</v>
          </cell>
          <cell r="L61" t="str">
            <v>支</v>
          </cell>
          <cell r="M61">
            <v>12.66</v>
          </cell>
          <cell r="N61">
            <v>37.98</v>
          </cell>
          <cell r="O61">
            <v>37.98</v>
          </cell>
          <cell r="P61">
            <v>5.31</v>
          </cell>
          <cell r="Q61">
            <v>7.15254237288136</v>
          </cell>
          <cell r="R61">
            <v>5.31</v>
          </cell>
        </row>
        <row r="62">
          <cell r="K62" t="str">
            <v>ZA12GAH0121020102974</v>
          </cell>
          <cell r="L62" t="str">
            <v>支</v>
          </cell>
          <cell r="M62">
            <v>25.05</v>
          </cell>
          <cell r="N62">
            <v>37.575</v>
          </cell>
          <cell r="O62">
            <v>37.575</v>
          </cell>
          <cell r="P62">
            <v>5.31</v>
          </cell>
          <cell r="Q62">
            <v>7.07627118644068</v>
          </cell>
          <cell r="R62">
            <v>5.31</v>
          </cell>
        </row>
        <row r="63">
          <cell r="K63" t="str">
            <v>ZA12GAH0121020202974</v>
          </cell>
          <cell r="L63" t="str">
            <v>支</v>
          </cell>
          <cell r="M63">
            <v>46.94</v>
          </cell>
          <cell r="N63">
            <v>35.205</v>
          </cell>
          <cell r="O63">
            <v>35.205</v>
          </cell>
          <cell r="P63">
            <v>5.31</v>
          </cell>
          <cell r="Q63">
            <v>6.62994350282486</v>
          </cell>
          <cell r="R63">
            <v>5.31</v>
          </cell>
        </row>
        <row r="64">
          <cell r="K64" t="str">
            <v>ZA12GAH0121010102887</v>
          </cell>
          <cell r="L64" t="str">
            <v>支</v>
          </cell>
          <cell r="M64">
            <v>11.59</v>
          </cell>
          <cell r="N64">
            <v>34.77</v>
          </cell>
          <cell r="O64">
            <v>34.77</v>
          </cell>
          <cell r="P64">
            <v>5.31</v>
          </cell>
          <cell r="Q64">
            <v>6.54802259887006</v>
          </cell>
          <cell r="R64">
            <v>5.31</v>
          </cell>
        </row>
        <row r="65">
          <cell r="K65" t="str">
            <v>ZA12GAH0121020102887</v>
          </cell>
          <cell r="L65" t="str">
            <v>支</v>
          </cell>
          <cell r="M65">
            <v>41.84</v>
          </cell>
          <cell r="N65">
            <v>31.38</v>
          </cell>
          <cell r="O65">
            <v>31.38</v>
          </cell>
          <cell r="P65">
            <v>5.31</v>
          </cell>
          <cell r="Q65">
            <v>5.90960451977401</v>
          </cell>
          <cell r="R65">
            <v>5.31</v>
          </cell>
        </row>
        <row r="66">
          <cell r="K66" t="str">
            <v>ZA12GAH0121020102959</v>
          </cell>
          <cell r="L66" t="str">
            <v>支</v>
          </cell>
          <cell r="M66">
            <v>1.77</v>
          </cell>
          <cell r="N66">
            <v>5.31</v>
          </cell>
          <cell r="O66">
            <v>5.31</v>
          </cell>
          <cell r="P66">
            <v>5.31</v>
          </cell>
          <cell r="Q66">
            <v>1</v>
          </cell>
          <cell r="R66">
            <v>5.31</v>
          </cell>
        </row>
        <row r="67">
          <cell r="K67" t="str">
            <v>ZA12GAH0121030102959</v>
          </cell>
          <cell r="L67" t="str">
            <v>支</v>
          </cell>
          <cell r="M67">
            <v>74.98</v>
          </cell>
          <cell r="N67">
            <v>56.235</v>
          </cell>
          <cell r="O67">
            <v>56.235</v>
          </cell>
          <cell r="P67">
            <v>5.31</v>
          </cell>
          <cell r="Q67">
            <v>10.590395480226</v>
          </cell>
          <cell r="R67">
            <v>5.31</v>
          </cell>
        </row>
        <row r="68">
          <cell r="K68" t="str">
            <v>ZA12GAH0121010201833</v>
          </cell>
          <cell r="L68" t="str">
            <v>支</v>
          </cell>
          <cell r="M68">
            <v>8.15</v>
          </cell>
          <cell r="N68">
            <v>24.45</v>
          </cell>
          <cell r="O68">
            <v>24.45</v>
          </cell>
          <cell r="P68">
            <v>5.31</v>
          </cell>
          <cell r="Q68">
            <v>4.6045197740113</v>
          </cell>
          <cell r="R68">
            <v>5.31</v>
          </cell>
        </row>
        <row r="69">
          <cell r="K69" t="str">
            <v>ZA12GAH0121020201833</v>
          </cell>
          <cell r="L69" t="str">
            <v>支</v>
          </cell>
          <cell r="M69">
            <v>25.72</v>
          </cell>
          <cell r="N69">
            <v>19.29</v>
          </cell>
          <cell r="O69">
            <v>19.29</v>
          </cell>
          <cell r="P69">
            <v>5.31</v>
          </cell>
          <cell r="Q69">
            <v>3.63276836158192</v>
          </cell>
          <cell r="R69">
            <v>5.31</v>
          </cell>
        </row>
        <row r="70">
          <cell r="K70" t="str">
            <v>ZA12GAH0121020102902</v>
          </cell>
          <cell r="L70" t="str">
            <v>支</v>
          </cell>
          <cell r="M70">
            <v>10.8</v>
          </cell>
          <cell r="N70">
            <v>32.4</v>
          </cell>
          <cell r="O70">
            <v>32.4</v>
          </cell>
          <cell r="P70">
            <v>5.31</v>
          </cell>
          <cell r="Q70">
            <v>6.10169491525424</v>
          </cell>
          <cell r="R70">
            <v>5.31</v>
          </cell>
        </row>
        <row r="71">
          <cell r="K71" t="str">
            <v>ZA12GAH0121010102902</v>
          </cell>
          <cell r="L71" t="str">
            <v>支</v>
          </cell>
          <cell r="M71">
            <v>31.21</v>
          </cell>
          <cell r="N71">
            <v>23.4075</v>
          </cell>
          <cell r="O71">
            <v>23.4075</v>
          </cell>
          <cell r="P71">
            <v>5.31</v>
          </cell>
          <cell r="Q71">
            <v>4.40819209039548</v>
          </cell>
          <cell r="R71">
            <v>5.31</v>
          </cell>
        </row>
        <row r="72">
          <cell r="K72" t="str">
            <v>ZA12AAX0896010203189</v>
          </cell>
          <cell r="L72" t="str">
            <v>盒</v>
          </cell>
          <cell r="M72">
            <v>20.56</v>
          </cell>
          <cell r="N72">
            <v>5.14</v>
          </cell>
          <cell r="O72">
            <v>5.14</v>
          </cell>
          <cell r="P72">
            <v>3.858</v>
          </cell>
          <cell r="Q72">
            <v>1.33229652669777</v>
          </cell>
          <cell r="R72">
            <v>3.42933333333333</v>
          </cell>
        </row>
        <row r="73">
          <cell r="K73" t="str">
            <v>ZA12AAX0896010103189</v>
          </cell>
          <cell r="L73" t="str">
            <v>盒</v>
          </cell>
          <cell r="M73">
            <v>10.54</v>
          </cell>
          <cell r="N73">
            <v>5.27</v>
          </cell>
          <cell r="O73">
            <v>5.27</v>
          </cell>
          <cell r="P73">
            <v>3.858</v>
          </cell>
          <cell r="Q73">
            <v>1.36599274235355</v>
          </cell>
          <cell r="R73">
            <v>3.42933333333333</v>
          </cell>
        </row>
        <row r="74">
          <cell r="K74" t="str">
            <v>ZA12AAX0896010303189</v>
          </cell>
          <cell r="L74" t="str">
            <v>盒</v>
          </cell>
          <cell r="M74">
            <v>30.39</v>
          </cell>
          <cell r="N74">
            <v>5.065</v>
          </cell>
          <cell r="O74">
            <v>5.065</v>
          </cell>
          <cell r="P74">
            <v>3.858</v>
          </cell>
          <cell r="Q74">
            <v>1.31285640228097</v>
          </cell>
          <cell r="R74">
            <v>3.42933333333333</v>
          </cell>
        </row>
        <row r="75">
          <cell r="K75" t="str">
            <v>ZA12AAQ0086010103988</v>
          </cell>
          <cell r="L75" t="str">
            <v>盒</v>
          </cell>
          <cell r="M75">
            <v>12.39</v>
          </cell>
          <cell r="N75">
            <v>6.195</v>
          </cell>
          <cell r="O75">
            <v>6.195</v>
          </cell>
          <cell r="P75">
            <v>3.858</v>
          </cell>
          <cell r="Q75">
            <v>1.60575427682737</v>
          </cell>
          <cell r="R75">
            <v>3.42933333333333</v>
          </cell>
        </row>
        <row r="76">
          <cell r="K76" t="str">
            <v>ZA12AAQ0086010203988</v>
          </cell>
          <cell r="L76" t="str">
            <v>盒</v>
          </cell>
          <cell r="M76">
            <v>24.16</v>
          </cell>
          <cell r="N76">
            <v>6.04</v>
          </cell>
          <cell r="O76">
            <v>6.04</v>
          </cell>
          <cell r="P76">
            <v>3.858</v>
          </cell>
          <cell r="Q76">
            <v>1.56557801969933</v>
          </cell>
          <cell r="R76">
            <v>3.42933333333333</v>
          </cell>
        </row>
        <row r="77">
          <cell r="K77" t="str">
            <v>ZA12AAX0269010103783</v>
          </cell>
          <cell r="L77" t="str">
            <v>盒</v>
          </cell>
          <cell r="M77">
            <v>51.4</v>
          </cell>
          <cell r="N77">
            <v>13.7066666666667</v>
          </cell>
          <cell r="O77">
            <v>13.7066666666667</v>
          </cell>
          <cell r="P77">
            <v>3.858</v>
          </cell>
          <cell r="Q77">
            <v>3.55279073786072</v>
          </cell>
          <cell r="R77">
            <v>3.42933333333333</v>
          </cell>
        </row>
        <row r="78">
          <cell r="K78" t="str">
            <v>ZA12AAX0269010103355</v>
          </cell>
          <cell r="L78" t="str">
            <v>盒</v>
          </cell>
          <cell r="M78">
            <v>32.76</v>
          </cell>
          <cell r="N78">
            <v>8.736</v>
          </cell>
          <cell r="O78">
            <v>8.736</v>
          </cell>
          <cell r="P78">
            <v>3.858</v>
          </cell>
          <cell r="Q78">
            <v>2.26438569206843</v>
          </cell>
          <cell r="R78">
            <v>3.42933333333333</v>
          </cell>
        </row>
        <row r="79">
          <cell r="K79" t="str">
            <v>ZA12AAX0269010104220</v>
          </cell>
          <cell r="L79" t="str">
            <v>盒</v>
          </cell>
          <cell r="M79">
            <v>30.84</v>
          </cell>
          <cell r="N79">
            <v>13.7066666666667</v>
          </cell>
          <cell r="O79">
            <v>13.7066666666667</v>
          </cell>
          <cell r="P79">
            <v>3.858</v>
          </cell>
          <cell r="Q79">
            <v>3.55279073786072</v>
          </cell>
          <cell r="R79">
            <v>3.42933333333333</v>
          </cell>
        </row>
        <row r="80">
          <cell r="K80" t="str">
            <v>ZA12AAX0269010103316</v>
          </cell>
          <cell r="L80" t="str">
            <v>盒</v>
          </cell>
          <cell r="M80">
            <v>16.49</v>
          </cell>
          <cell r="N80">
            <v>4.39733333333333</v>
          </cell>
          <cell r="O80">
            <v>4.39733333333333</v>
          </cell>
          <cell r="P80">
            <v>3.858</v>
          </cell>
          <cell r="Q80">
            <v>1.13979609469501</v>
          </cell>
          <cell r="R80">
            <v>3.42933333333333</v>
          </cell>
        </row>
        <row r="81">
          <cell r="K81" t="str">
            <v>ZA12AAX0269020103543</v>
          </cell>
          <cell r="L81" t="str">
            <v>盒</v>
          </cell>
          <cell r="M81">
            <v>17.89</v>
          </cell>
          <cell r="N81">
            <v>4.77066666666667</v>
          </cell>
          <cell r="O81">
            <v>4.77066666666667</v>
          </cell>
          <cell r="P81">
            <v>3.858</v>
          </cell>
          <cell r="Q81">
            <v>1.23656471401417</v>
          </cell>
          <cell r="R81">
            <v>3.42933333333333</v>
          </cell>
        </row>
        <row r="82">
          <cell r="K82" t="str">
            <v>ZA12AAX0269010202615</v>
          </cell>
          <cell r="L82" t="str">
            <v>盒</v>
          </cell>
          <cell r="M82">
            <v>32.85</v>
          </cell>
          <cell r="N82">
            <v>8.76</v>
          </cell>
          <cell r="O82">
            <v>8.76</v>
          </cell>
          <cell r="P82">
            <v>3.858</v>
          </cell>
          <cell r="Q82">
            <v>2.2706065318818</v>
          </cell>
          <cell r="R82">
            <v>3.42933333333333</v>
          </cell>
        </row>
        <row r="83">
          <cell r="K83" t="str">
            <v>ZA12AAX0269010103916</v>
          </cell>
          <cell r="L83" t="str">
            <v>盒</v>
          </cell>
          <cell r="M83">
            <v>19.05</v>
          </cell>
          <cell r="N83">
            <v>5.08</v>
          </cell>
          <cell r="O83">
            <v>5.08</v>
          </cell>
          <cell r="P83">
            <v>3.858</v>
          </cell>
          <cell r="Q83">
            <v>1.31674442716433</v>
          </cell>
          <cell r="R83">
            <v>3.42933333333333</v>
          </cell>
        </row>
        <row r="84">
          <cell r="K84" t="str">
            <v>ZA12AAX0269010101032</v>
          </cell>
          <cell r="L84" t="str">
            <v>盒</v>
          </cell>
          <cell r="M84">
            <v>12.86</v>
          </cell>
          <cell r="N84">
            <v>3.858</v>
          </cell>
          <cell r="O84">
            <v>3.42933333333333</v>
          </cell>
          <cell r="P84">
            <v>3.858</v>
          </cell>
          <cell r="Q84">
            <v>1</v>
          </cell>
          <cell r="R84">
            <v>3.42933333333333</v>
          </cell>
        </row>
        <row r="85">
          <cell r="K85" t="str">
            <v>ZA12AAX0269010103465</v>
          </cell>
          <cell r="L85" t="str">
            <v>盒</v>
          </cell>
          <cell r="M85">
            <v>21.98</v>
          </cell>
          <cell r="N85">
            <v>6.51259259259259</v>
          </cell>
          <cell r="O85">
            <v>6.51259259259259</v>
          </cell>
          <cell r="P85">
            <v>3.858</v>
          </cell>
          <cell r="Q85">
            <v>1.68807480367874</v>
          </cell>
          <cell r="R85">
            <v>3.42933333333333</v>
          </cell>
        </row>
        <row r="86">
          <cell r="K86" t="str">
            <v>ZA04CCS0705030205505</v>
          </cell>
          <cell r="L86" t="str">
            <v>支</v>
          </cell>
          <cell r="M86">
            <v>18.4</v>
          </cell>
          <cell r="N86">
            <v>138</v>
          </cell>
          <cell r="O86">
            <v>138</v>
          </cell>
          <cell r="P86">
            <v>108</v>
          </cell>
          <cell r="Q86">
            <v>1.27777777777778</v>
          </cell>
          <cell r="R86">
            <v>108</v>
          </cell>
        </row>
        <row r="87">
          <cell r="K87" t="str">
            <v>ZA04CCS0705040105505</v>
          </cell>
          <cell r="L87" t="str">
            <v>盒</v>
          </cell>
          <cell r="M87">
            <v>92</v>
          </cell>
          <cell r="N87">
            <v>138</v>
          </cell>
          <cell r="O87">
            <v>138</v>
          </cell>
          <cell r="P87">
            <v>108</v>
          </cell>
          <cell r="Q87">
            <v>1.27777777777778</v>
          </cell>
          <cell r="R87">
            <v>108</v>
          </cell>
        </row>
        <row r="88">
          <cell r="K88" t="str">
            <v>ZA04CCY0470010202729</v>
          </cell>
          <cell r="L88" t="str">
            <v>支</v>
          </cell>
          <cell r="M88">
            <v>73</v>
          </cell>
          <cell r="N88">
            <v>109.5</v>
          </cell>
          <cell r="O88">
            <v>109.5</v>
          </cell>
          <cell r="P88">
            <v>108</v>
          </cell>
          <cell r="Q88">
            <v>1.01388888888889</v>
          </cell>
          <cell r="R88">
            <v>108</v>
          </cell>
        </row>
        <row r="89">
          <cell r="K89" t="str">
            <v>ZA04CCY0470010102943</v>
          </cell>
          <cell r="L89" t="str">
            <v>支</v>
          </cell>
          <cell r="M89">
            <v>72</v>
          </cell>
          <cell r="N89">
            <v>108</v>
          </cell>
          <cell r="O89">
            <v>108</v>
          </cell>
          <cell r="P89">
            <v>108</v>
          </cell>
          <cell r="Q89">
            <v>1</v>
          </cell>
          <cell r="R89">
            <v>108</v>
          </cell>
        </row>
        <row r="90">
          <cell r="K90" t="str">
            <v>ZA01BAZ0410030103714</v>
          </cell>
          <cell r="L90" t="str">
            <v>支</v>
          </cell>
          <cell r="M90">
            <v>6.47</v>
          </cell>
          <cell r="N90">
            <v>38.82</v>
          </cell>
          <cell r="O90">
            <v>38.82</v>
          </cell>
          <cell r="P90">
            <v>15</v>
          </cell>
          <cell r="Q90">
            <v>2.588</v>
          </cell>
          <cell r="R90">
            <v>15</v>
          </cell>
        </row>
        <row r="91">
          <cell r="K91" t="str">
            <v>ZA01BAS0846010103020</v>
          </cell>
          <cell r="L91" t="str">
            <v>支</v>
          </cell>
          <cell r="M91">
            <v>5</v>
          </cell>
          <cell r="N91">
            <v>15</v>
          </cell>
          <cell r="O91">
            <v>15</v>
          </cell>
          <cell r="P91">
            <v>15</v>
          </cell>
          <cell r="Q91">
            <v>1</v>
          </cell>
          <cell r="R91">
            <v>15</v>
          </cell>
        </row>
        <row r="92">
          <cell r="K92" t="str">
            <v>ZA01BAS0846010203762</v>
          </cell>
          <cell r="L92" t="str">
            <v>支</v>
          </cell>
          <cell r="M92">
            <v>15</v>
          </cell>
          <cell r="N92">
            <v>45</v>
          </cell>
          <cell r="O92">
            <v>45</v>
          </cell>
          <cell r="P92">
            <v>15</v>
          </cell>
          <cell r="Q92">
            <v>3</v>
          </cell>
          <cell r="R92">
            <v>15</v>
          </cell>
        </row>
        <row r="93">
          <cell r="K93" t="str">
            <v>ZA01BAS0846010103783</v>
          </cell>
          <cell r="L93" t="str">
            <v>支</v>
          </cell>
          <cell r="M93">
            <v>15</v>
          </cell>
          <cell r="N93">
            <v>45</v>
          </cell>
          <cell r="O93">
            <v>45</v>
          </cell>
          <cell r="P93">
            <v>15</v>
          </cell>
          <cell r="Q93">
            <v>3</v>
          </cell>
          <cell r="R93">
            <v>15</v>
          </cell>
        </row>
        <row r="94">
          <cell r="K94" t="str">
            <v>ZA01BAZ0410010103773</v>
          </cell>
          <cell r="L94" t="str">
            <v>支</v>
          </cell>
          <cell r="M94">
            <v>19.7</v>
          </cell>
          <cell r="N94">
            <v>118.2</v>
          </cell>
          <cell r="O94">
            <v>118.2</v>
          </cell>
          <cell r="P94">
            <v>15</v>
          </cell>
          <cell r="Q94">
            <v>7.88</v>
          </cell>
          <cell r="R94">
            <v>15</v>
          </cell>
        </row>
        <row r="95">
          <cell r="K95" t="str">
            <v>ZA01BAS0846010102174</v>
          </cell>
          <cell r="L95" t="str">
            <v>支</v>
          </cell>
          <cell r="M95">
            <v>15</v>
          </cell>
          <cell r="N95">
            <v>45</v>
          </cell>
          <cell r="O95">
            <v>45</v>
          </cell>
          <cell r="P95">
            <v>15</v>
          </cell>
          <cell r="Q95">
            <v>3</v>
          </cell>
          <cell r="R95">
            <v>15</v>
          </cell>
        </row>
        <row r="96">
          <cell r="K96" t="str">
            <v>ZA01BAS0846010103776</v>
          </cell>
          <cell r="L96" t="str">
            <v>支</v>
          </cell>
          <cell r="M96">
            <v>15</v>
          </cell>
          <cell r="N96">
            <v>45</v>
          </cell>
          <cell r="O96">
            <v>45</v>
          </cell>
          <cell r="P96">
            <v>15</v>
          </cell>
          <cell r="Q96">
            <v>3</v>
          </cell>
          <cell r="R96">
            <v>15</v>
          </cell>
        </row>
        <row r="97">
          <cell r="K97" t="str">
            <v>ZA01BAS0846020102943</v>
          </cell>
          <cell r="L97" t="str">
            <v>支</v>
          </cell>
          <cell r="M97">
            <v>4.98</v>
          </cell>
          <cell r="N97">
            <v>14.94</v>
          </cell>
          <cell r="O97">
            <v>14.94</v>
          </cell>
          <cell r="P97">
            <v>15</v>
          </cell>
          <cell r="Q97">
            <v>0.996</v>
          </cell>
          <cell r="R97">
            <v>15</v>
          </cell>
        </row>
        <row r="98">
          <cell r="K98" t="str">
            <v>ZA12CAD0068010500716</v>
          </cell>
          <cell r="L98" t="str">
            <v>瓶</v>
          </cell>
          <cell r="M98">
            <v>7.81</v>
          </cell>
          <cell r="N98">
            <v>1.065</v>
          </cell>
          <cell r="O98">
            <v>1.065</v>
          </cell>
          <cell r="P98">
            <v>0.483</v>
          </cell>
          <cell r="Q98">
            <v>2.20496894409938</v>
          </cell>
          <cell r="R98">
            <v>0.439090909090909</v>
          </cell>
        </row>
        <row r="99">
          <cell r="K99" t="str">
            <v>ZA12CAD0068010400716</v>
          </cell>
          <cell r="L99" t="str">
            <v>瓶</v>
          </cell>
          <cell r="M99">
            <v>6.73</v>
          </cell>
          <cell r="N99">
            <v>1.07068181818182</v>
          </cell>
          <cell r="O99">
            <v>1.07068181818182</v>
          </cell>
          <cell r="P99">
            <v>0.483</v>
          </cell>
          <cell r="Q99">
            <v>2.2167325428195</v>
          </cell>
          <cell r="R99">
            <v>0.439090909090909</v>
          </cell>
        </row>
        <row r="100">
          <cell r="K100" t="str">
            <v>ZA12CAD0068010800716</v>
          </cell>
          <cell r="L100" t="str">
            <v>瓶</v>
          </cell>
          <cell r="M100">
            <v>11.01</v>
          </cell>
          <cell r="N100">
            <v>1.05095454545455</v>
          </cell>
          <cell r="O100">
            <v>1.05095454545455</v>
          </cell>
          <cell r="P100">
            <v>0.483</v>
          </cell>
          <cell r="Q100">
            <v>2.17588932806324</v>
          </cell>
          <cell r="R100">
            <v>0.439090909090909</v>
          </cell>
        </row>
        <row r="101">
          <cell r="K101" t="str">
            <v>ZA12CAD0068010900716</v>
          </cell>
          <cell r="L101" t="str">
            <v>瓶</v>
          </cell>
          <cell r="M101">
            <v>17.32</v>
          </cell>
          <cell r="N101">
            <v>1.03329545454545</v>
          </cell>
          <cell r="O101">
            <v>1.03329545454545</v>
          </cell>
          <cell r="P101">
            <v>0.483</v>
          </cell>
          <cell r="Q101">
            <v>2.13932806324111</v>
          </cell>
          <cell r="R101">
            <v>0.439090909090909</v>
          </cell>
        </row>
        <row r="102">
          <cell r="K102" t="str">
            <v>ZA12CAD0068010200758</v>
          </cell>
          <cell r="L102" t="str">
            <v>瓶</v>
          </cell>
          <cell r="M102">
            <v>26.58</v>
          </cell>
          <cell r="N102">
            <v>2.53718181818182</v>
          </cell>
          <cell r="O102">
            <v>2.53718181818182</v>
          </cell>
          <cell r="P102">
            <v>0.483</v>
          </cell>
          <cell r="Q102">
            <v>5.25296442687747</v>
          </cell>
          <cell r="R102">
            <v>0.439090909090909</v>
          </cell>
        </row>
        <row r="103">
          <cell r="K103" t="str">
            <v>ZA12CAD0067010103095</v>
          </cell>
          <cell r="L103" t="str">
            <v>盒</v>
          </cell>
          <cell r="M103">
            <v>10.43</v>
          </cell>
          <cell r="N103">
            <v>4.63555555555556</v>
          </cell>
          <cell r="O103">
            <v>4.63555555555556</v>
          </cell>
          <cell r="P103">
            <v>0.483</v>
          </cell>
          <cell r="Q103">
            <v>9.59742351046699</v>
          </cell>
          <cell r="R103">
            <v>0.439090909090909</v>
          </cell>
        </row>
        <row r="104">
          <cell r="K104" t="str">
            <v>ZA12CAD0067010203095</v>
          </cell>
          <cell r="L104" t="str">
            <v>盒</v>
          </cell>
          <cell r="M104">
            <v>17.38</v>
          </cell>
          <cell r="N104">
            <v>4.63466666666667</v>
          </cell>
          <cell r="O104">
            <v>4.63466666666667</v>
          </cell>
          <cell r="P104">
            <v>0.483</v>
          </cell>
          <cell r="Q104">
            <v>9.59558316080055</v>
          </cell>
          <cell r="R104">
            <v>0.439090909090909</v>
          </cell>
        </row>
        <row r="105">
          <cell r="K105" t="str">
            <v>ZA12CAD0067010303095</v>
          </cell>
          <cell r="L105" t="str">
            <v>盒</v>
          </cell>
          <cell r="M105">
            <v>20.86</v>
          </cell>
          <cell r="N105">
            <v>4.63555555555556</v>
          </cell>
          <cell r="O105">
            <v>4.63555555555556</v>
          </cell>
          <cell r="P105">
            <v>0.483</v>
          </cell>
          <cell r="Q105">
            <v>9.59742351046699</v>
          </cell>
          <cell r="R105">
            <v>0.439090909090909</v>
          </cell>
        </row>
        <row r="106">
          <cell r="K106" t="str">
            <v>ZA12CAD0066020105327</v>
          </cell>
          <cell r="L106" t="str">
            <v>盒</v>
          </cell>
          <cell r="M106">
            <v>15.64</v>
          </cell>
          <cell r="N106">
            <v>4.17066666666667</v>
          </cell>
          <cell r="O106">
            <v>4.17066666666667</v>
          </cell>
          <cell r="P106">
            <v>0.483</v>
          </cell>
          <cell r="Q106">
            <v>8.63492063492064</v>
          </cell>
          <cell r="R106">
            <v>0.439090909090909</v>
          </cell>
        </row>
        <row r="107">
          <cell r="K107" t="str">
            <v>ZA12CAD0066010101055</v>
          </cell>
          <cell r="L107" t="str">
            <v>盒</v>
          </cell>
          <cell r="M107">
            <v>8.56</v>
          </cell>
          <cell r="N107">
            <v>2.07515151515152</v>
          </cell>
          <cell r="O107">
            <v>2.07515151515152</v>
          </cell>
          <cell r="P107">
            <v>0.483</v>
          </cell>
          <cell r="Q107">
            <v>4.29637994855386</v>
          </cell>
          <cell r="R107">
            <v>0.439090909090909</v>
          </cell>
        </row>
        <row r="108">
          <cell r="K108" t="str">
            <v>ZA12CAD0068010200690</v>
          </cell>
          <cell r="L108" t="str">
            <v>瓶</v>
          </cell>
          <cell r="M108">
            <v>25</v>
          </cell>
          <cell r="N108">
            <v>1.32575757575758</v>
          </cell>
          <cell r="O108">
            <v>1.32575757575758</v>
          </cell>
          <cell r="P108">
            <v>0.483</v>
          </cell>
          <cell r="Q108">
            <v>2.74483970136144</v>
          </cell>
          <cell r="R108">
            <v>0.439090909090909</v>
          </cell>
        </row>
        <row r="109">
          <cell r="K109" t="str">
            <v>ZA12CAD0069010301203</v>
          </cell>
          <cell r="L109" t="str">
            <v>盒</v>
          </cell>
          <cell r="M109">
            <v>11.38</v>
          </cell>
          <cell r="N109">
            <v>2.37083333333333</v>
          </cell>
          <cell r="O109">
            <v>2.37083333333333</v>
          </cell>
          <cell r="P109">
            <v>0.483</v>
          </cell>
          <cell r="Q109">
            <v>4.90855762594893</v>
          </cell>
          <cell r="R109">
            <v>0.439090909090909</v>
          </cell>
        </row>
        <row r="110">
          <cell r="K110" t="str">
            <v>ZA12CAD0069010201203</v>
          </cell>
          <cell r="L110" t="str">
            <v>盒</v>
          </cell>
          <cell r="M110">
            <v>15.01</v>
          </cell>
          <cell r="N110">
            <v>2.3453125</v>
          </cell>
          <cell r="O110">
            <v>2.3453125</v>
          </cell>
          <cell r="P110">
            <v>0.483</v>
          </cell>
          <cell r="Q110">
            <v>4.85571946169772</v>
          </cell>
          <cell r="R110">
            <v>0.439090909090909</v>
          </cell>
        </row>
        <row r="111">
          <cell r="K111" t="str">
            <v>ZA12CAD0066010102168</v>
          </cell>
          <cell r="L111" t="str">
            <v>盒</v>
          </cell>
          <cell r="M111">
            <v>16.6</v>
          </cell>
          <cell r="N111">
            <v>3.984</v>
          </cell>
          <cell r="O111">
            <v>3.984</v>
          </cell>
          <cell r="P111">
            <v>0.483</v>
          </cell>
          <cell r="Q111">
            <v>8.24844720496895</v>
          </cell>
          <cell r="R111">
            <v>0.439090909090909</v>
          </cell>
        </row>
        <row r="112">
          <cell r="K112" t="str">
            <v>ZA12CAD0066010202168</v>
          </cell>
          <cell r="L112" t="str">
            <v>盒</v>
          </cell>
          <cell r="M112">
            <v>9.96</v>
          </cell>
          <cell r="N112">
            <v>3.984</v>
          </cell>
          <cell r="O112">
            <v>3.984</v>
          </cell>
          <cell r="P112">
            <v>0.483</v>
          </cell>
          <cell r="Q112">
            <v>8.24844720496895</v>
          </cell>
          <cell r="R112">
            <v>0.439090909090909</v>
          </cell>
        </row>
        <row r="113">
          <cell r="K113" t="str">
            <v>ZA12CAD0068010103010</v>
          </cell>
          <cell r="L113" t="str">
            <v>瓶</v>
          </cell>
          <cell r="M113">
            <v>2.76</v>
          </cell>
          <cell r="N113">
            <v>0.483</v>
          </cell>
          <cell r="O113">
            <v>0.439090909090909</v>
          </cell>
          <cell r="P113">
            <v>0.483</v>
          </cell>
          <cell r="Q113">
            <v>1</v>
          </cell>
          <cell r="R113">
            <v>0.439090909090909</v>
          </cell>
        </row>
        <row r="114">
          <cell r="K114" t="str">
            <v>ZA12CAD0068010100640</v>
          </cell>
          <cell r="L114" t="str">
            <v>瓶</v>
          </cell>
          <cell r="M114">
            <v>22.66</v>
          </cell>
          <cell r="N114">
            <v>1.8025</v>
          </cell>
          <cell r="O114">
            <v>1.8025</v>
          </cell>
          <cell r="P114">
            <v>0.483</v>
          </cell>
          <cell r="Q114">
            <v>3.73188405797101</v>
          </cell>
          <cell r="R114">
            <v>0.439090909090909</v>
          </cell>
        </row>
        <row r="115">
          <cell r="K115" t="str">
            <v>ZA12CAD0068010300640</v>
          </cell>
          <cell r="L115" t="str">
            <v>瓶</v>
          </cell>
          <cell r="M115">
            <v>19.01</v>
          </cell>
          <cell r="N115">
            <v>1.81459090909091</v>
          </cell>
          <cell r="O115">
            <v>1.81459090909091</v>
          </cell>
          <cell r="P115">
            <v>0.483</v>
          </cell>
          <cell r="Q115">
            <v>3.75691699604743</v>
          </cell>
          <cell r="R115">
            <v>0.439090909090909</v>
          </cell>
        </row>
        <row r="116">
          <cell r="K116" t="str">
            <v>ZA12CAD0067020101508</v>
          </cell>
          <cell r="L116" t="str">
            <v>盒</v>
          </cell>
          <cell r="M116">
            <v>17</v>
          </cell>
          <cell r="N116">
            <v>4.53333333333333</v>
          </cell>
          <cell r="O116">
            <v>4.53333333333333</v>
          </cell>
          <cell r="P116">
            <v>0.483</v>
          </cell>
          <cell r="Q116">
            <v>9.38578329882678</v>
          </cell>
          <cell r="R116">
            <v>0.439090909090909</v>
          </cell>
        </row>
        <row r="117">
          <cell r="K117" t="str">
            <v>ZA12CAD0066010102140</v>
          </cell>
          <cell r="L117" t="str">
            <v>盒</v>
          </cell>
          <cell r="M117">
            <v>9.9</v>
          </cell>
          <cell r="N117">
            <v>2.64</v>
          </cell>
          <cell r="O117">
            <v>2.64</v>
          </cell>
          <cell r="P117">
            <v>0.483</v>
          </cell>
          <cell r="Q117">
            <v>5.46583850931677</v>
          </cell>
          <cell r="R117">
            <v>0.439090909090909</v>
          </cell>
        </row>
        <row r="118">
          <cell r="K118" t="str">
            <v>ZA12CAD0068020103510</v>
          </cell>
          <cell r="L118" t="str">
            <v>盒</v>
          </cell>
          <cell r="M118">
            <v>15.79</v>
          </cell>
          <cell r="N118">
            <v>2.76325</v>
          </cell>
          <cell r="O118">
            <v>2.76325</v>
          </cell>
          <cell r="P118">
            <v>0.483</v>
          </cell>
          <cell r="Q118">
            <v>5.72101449275362</v>
          </cell>
          <cell r="R118">
            <v>0.439090909090909</v>
          </cell>
        </row>
        <row r="119">
          <cell r="K119" t="str">
            <v>ZA12CAD0065010105623</v>
          </cell>
          <cell r="L119" t="str">
            <v>盒</v>
          </cell>
          <cell r="M119">
            <v>6.38</v>
          </cell>
          <cell r="N119">
            <v>2.79125</v>
          </cell>
          <cell r="O119">
            <v>2.79125</v>
          </cell>
          <cell r="P119">
            <v>0.483</v>
          </cell>
          <cell r="Q119">
            <v>5.77898550724638</v>
          </cell>
          <cell r="R119">
            <v>0.439090909090909</v>
          </cell>
        </row>
        <row r="120">
          <cell r="K120" t="str">
            <v>ZA12CAD0068010203191</v>
          </cell>
          <cell r="L120" t="str">
            <v>瓶</v>
          </cell>
          <cell r="M120">
            <v>2.74</v>
          </cell>
          <cell r="N120">
            <v>0.4795</v>
          </cell>
          <cell r="O120">
            <v>0.4795</v>
          </cell>
          <cell r="P120">
            <v>0.483</v>
          </cell>
          <cell r="Q120">
            <v>0.992753623188406</v>
          </cell>
          <cell r="R120">
            <v>0.439090909090909</v>
          </cell>
        </row>
        <row r="121">
          <cell r="K121" t="str">
            <v>ZA12CAD0068010103191</v>
          </cell>
          <cell r="L121" t="str">
            <v>瓶</v>
          </cell>
          <cell r="M121">
            <v>4.04</v>
          </cell>
          <cell r="N121">
            <v>0.471333333333333</v>
          </cell>
          <cell r="O121">
            <v>0.471333333333333</v>
          </cell>
          <cell r="P121">
            <v>0.483</v>
          </cell>
          <cell r="Q121">
            <v>0.975845410628019</v>
          </cell>
          <cell r="R121">
            <v>0.439090909090909</v>
          </cell>
        </row>
        <row r="122">
          <cell r="K122" t="str">
            <v>ZA12CAD0068010303191</v>
          </cell>
          <cell r="L122" t="str">
            <v>瓶</v>
          </cell>
          <cell r="M122">
            <v>7.89</v>
          </cell>
          <cell r="N122">
            <v>0.46025</v>
          </cell>
          <cell r="O122">
            <v>0.46025</v>
          </cell>
          <cell r="P122">
            <v>0.483</v>
          </cell>
          <cell r="Q122">
            <v>0.952898550724638</v>
          </cell>
          <cell r="R122">
            <v>0.439090909090909</v>
          </cell>
        </row>
        <row r="123">
          <cell r="K123" t="str">
            <v>ZA09GAS0502010104762</v>
          </cell>
          <cell r="L123" t="str">
            <v>盒</v>
          </cell>
          <cell r="M123">
            <v>11.3</v>
          </cell>
          <cell r="N123">
            <v>3.01333333333333</v>
          </cell>
          <cell r="O123">
            <v>3.01333333333333</v>
          </cell>
          <cell r="P123">
            <v>1.35</v>
          </cell>
          <cell r="Q123">
            <v>2.2320987654321</v>
          </cell>
          <cell r="R123">
            <v>1.2</v>
          </cell>
        </row>
        <row r="124">
          <cell r="K124" t="str">
            <v>ZA09HAS0501010104762</v>
          </cell>
          <cell r="L124" t="str">
            <v>盒</v>
          </cell>
          <cell r="M124">
            <v>50</v>
          </cell>
          <cell r="N124">
            <v>13.3333333333333</v>
          </cell>
          <cell r="O124">
            <v>13.3333333333333</v>
          </cell>
          <cell r="P124">
            <v>1.35</v>
          </cell>
          <cell r="Q124">
            <v>9.87654320987654</v>
          </cell>
          <cell r="R124">
            <v>1.2</v>
          </cell>
        </row>
        <row r="125">
          <cell r="K125" t="str">
            <v>ZA09HAS0501020102306</v>
          </cell>
          <cell r="L125" t="str">
            <v>盒</v>
          </cell>
          <cell r="M125">
            <v>21.5</v>
          </cell>
          <cell r="N125">
            <v>9.55555555555556</v>
          </cell>
          <cell r="O125">
            <v>9.55555555555556</v>
          </cell>
          <cell r="P125">
            <v>1.35</v>
          </cell>
          <cell r="Q125">
            <v>7.07818930041152</v>
          </cell>
          <cell r="R125">
            <v>1.2</v>
          </cell>
        </row>
        <row r="126">
          <cell r="K126" t="str">
            <v>ZA09HAS0496010202294</v>
          </cell>
          <cell r="L126" t="str">
            <v>盒</v>
          </cell>
          <cell r="M126">
            <v>26.76</v>
          </cell>
          <cell r="N126">
            <v>6.69</v>
          </cell>
          <cell r="O126">
            <v>6.69</v>
          </cell>
          <cell r="P126">
            <v>1.35</v>
          </cell>
          <cell r="Q126">
            <v>4.95555555555556</v>
          </cell>
          <cell r="R126">
            <v>1.2</v>
          </cell>
        </row>
        <row r="127">
          <cell r="K127" t="str">
            <v>ZA09HAS0496010402294</v>
          </cell>
          <cell r="L127" t="str">
            <v>盒</v>
          </cell>
          <cell r="M127">
            <v>9.28</v>
          </cell>
          <cell r="N127">
            <v>6.96</v>
          </cell>
          <cell r="O127">
            <v>6.96</v>
          </cell>
          <cell r="P127">
            <v>1.35</v>
          </cell>
          <cell r="Q127">
            <v>5.15555555555556</v>
          </cell>
          <cell r="R127">
            <v>1.2</v>
          </cell>
        </row>
        <row r="128">
          <cell r="K128" t="str">
            <v>ZA09HAY0340010102305</v>
          </cell>
          <cell r="L128" t="str">
            <v>盒</v>
          </cell>
          <cell r="M128">
            <v>45.59</v>
          </cell>
          <cell r="N128">
            <v>9.118</v>
          </cell>
          <cell r="O128">
            <v>9.118</v>
          </cell>
          <cell r="P128">
            <v>1.35</v>
          </cell>
          <cell r="Q128">
            <v>6.75407407407407</v>
          </cell>
          <cell r="R128">
            <v>1.2</v>
          </cell>
        </row>
        <row r="129">
          <cell r="K129" t="str">
            <v>ZA09HAY0340010202305</v>
          </cell>
          <cell r="L129" t="str">
            <v>盒</v>
          </cell>
          <cell r="M129">
            <v>30.39</v>
          </cell>
          <cell r="N129">
            <v>9.117</v>
          </cell>
          <cell r="O129">
            <v>9.117</v>
          </cell>
          <cell r="P129">
            <v>1.35</v>
          </cell>
          <cell r="Q129">
            <v>6.75333333333333</v>
          </cell>
          <cell r="R129">
            <v>1.2</v>
          </cell>
        </row>
        <row r="130">
          <cell r="K130" t="str">
            <v>ZA09HAS0501010104012</v>
          </cell>
          <cell r="L130" t="str">
            <v>盒</v>
          </cell>
          <cell r="M130">
            <v>31.3</v>
          </cell>
          <cell r="N130">
            <v>8.34666666666667</v>
          </cell>
          <cell r="O130">
            <v>8.34666666666667</v>
          </cell>
          <cell r="P130">
            <v>1.35</v>
          </cell>
          <cell r="Q130">
            <v>6.18271604938272</v>
          </cell>
          <cell r="R130">
            <v>1.2</v>
          </cell>
        </row>
        <row r="131">
          <cell r="K131" t="str">
            <v>ZA09HAS0501010104293</v>
          </cell>
          <cell r="L131" t="str">
            <v>盒</v>
          </cell>
          <cell r="M131">
            <v>13.05</v>
          </cell>
          <cell r="N131">
            <v>3.48</v>
          </cell>
          <cell r="O131">
            <v>3.48</v>
          </cell>
          <cell r="P131">
            <v>1.35</v>
          </cell>
          <cell r="Q131">
            <v>2.57777777777778</v>
          </cell>
          <cell r="R131">
            <v>1.2</v>
          </cell>
        </row>
        <row r="132">
          <cell r="K132" t="str">
            <v>ZA09HAS0505010103304</v>
          </cell>
          <cell r="L132" t="str">
            <v>盒</v>
          </cell>
          <cell r="M132">
            <v>39.8</v>
          </cell>
          <cell r="N132">
            <v>10.6133333333333</v>
          </cell>
          <cell r="O132">
            <v>10.6133333333333</v>
          </cell>
          <cell r="P132">
            <v>1.35</v>
          </cell>
          <cell r="Q132">
            <v>7.86172839506173</v>
          </cell>
          <cell r="R132">
            <v>1.2</v>
          </cell>
        </row>
        <row r="133">
          <cell r="K133" t="str">
            <v>ZA09HAS1009010103430</v>
          </cell>
          <cell r="L133" t="str">
            <v>盒</v>
          </cell>
          <cell r="M133">
            <v>13.6</v>
          </cell>
          <cell r="N133">
            <v>3.62666666666667</v>
          </cell>
          <cell r="O133">
            <v>3.62666666666667</v>
          </cell>
          <cell r="P133">
            <v>1.35</v>
          </cell>
          <cell r="Q133">
            <v>2.68641975308642</v>
          </cell>
          <cell r="R133">
            <v>1.2</v>
          </cell>
        </row>
        <row r="134">
          <cell r="K134" t="str">
            <v>ZA09HAS1009020403430</v>
          </cell>
          <cell r="L134" t="str">
            <v>盒</v>
          </cell>
          <cell r="M134">
            <v>8.16</v>
          </cell>
          <cell r="N134">
            <v>3.62666666666667</v>
          </cell>
          <cell r="O134">
            <v>3.62666666666667</v>
          </cell>
          <cell r="P134">
            <v>1.35</v>
          </cell>
          <cell r="Q134">
            <v>2.68641975308642</v>
          </cell>
          <cell r="R134">
            <v>1.2</v>
          </cell>
        </row>
        <row r="135">
          <cell r="K135" t="str">
            <v>ZA09HAS0501010103752</v>
          </cell>
          <cell r="L135" t="str">
            <v>盒</v>
          </cell>
          <cell r="M135">
            <v>9.66</v>
          </cell>
          <cell r="N135">
            <v>2.576</v>
          </cell>
          <cell r="O135">
            <v>2.576</v>
          </cell>
          <cell r="P135">
            <v>1.35</v>
          </cell>
          <cell r="Q135">
            <v>1.90814814814815</v>
          </cell>
          <cell r="R135">
            <v>1.2</v>
          </cell>
        </row>
        <row r="136">
          <cell r="K136" t="str">
            <v>ZA09HAS0501010203752</v>
          </cell>
          <cell r="L136" t="str">
            <v>盒</v>
          </cell>
          <cell r="M136">
            <v>5.79</v>
          </cell>
          <cell r="N136">
            <v>2.57333333333333</v>
          </cell>
          <cell r="O136">
            <v>2.57333333333333</v>
          </cell>
          <cell r="P136">
            <v>1.35</v>
          </cell>
          <cell r="Q136">
            <v>1.90617283950617</v>
          </cell>
          <cell r="R136">
            <v>1.2</v>
          </cell>
        </row>
        <row r="137">
          <cell r="K137" t="str">
            <v>ZA09HAS0501010203310</v>
          </cell>
          <cell r="L137" t="str">
            <v>盒</v>
          </cell>
          <cell r="M137">
            <v>16.11</v>
          </cell>
          <cell r="N137">
            <v>7.16</v>
          </cell>
          <cell r="O137">
            <v>7.16</v>
          </cell>
          <cell r="P137">
            <v>1.35</v>
          </cell>
          <cell r="Q137">
            <v>5.3037037037037</v>
          </cell>
          <cell r="R137">
            <v>1.2</v>
          </cell>
        </row>
        <row r="138">
          <cell r="K138" t="str">
            <v>ZA09HAS0505010203794</v>
          </cell>
          <cell r="L138" t="str">
            <v>盒</v>
          </cell>
          <cell r="M138">
            <v>27.9</v>
          </cell>
          <cell r="N138">
            <v>7.51515151515151</v>
          </cell>
          <cell r="O138">
            <v>7.51515151515151</v>
          </cell>
          <cell r="P138">
            <v>1.35</v>
          </cell>
          <cell r="Q138">
            <v>5.56677890011223</v>
          </cell>
          <cell r="R138">
            <v>1.2</v>
          </cell>
        </row>
        <row r="139">
          <cell r="K139" t="str">
            <v>ZA09GAS0502010101835</v>
          </cell>
          <cell r="L139" t="str">
            <v>盒</v>
          </cell>
          <cell r="M139">
            <v>4.5</v>
          </cell>
          <cell r="N139">
            <v>1.35</v>
          </cell>
          <cell r="O139">
            <v>1.2</v>
          </cell>
          <cell r="P139">
            <v>1.35</v>
          </cell>
          <cell r="Q139">
            <v>1</v>
          </cell>
          <cell r="R139">
            <v>1.2</v>
          </cell>
        </row>
        <row r="140">
          <cell r="K140" t="str">
            <v>ZA09HAS0501010101835</v>
          </cell>
          <cell r="L140" t="str">
            <v>盒</v>
          </cell>
          <cell r="M140">
            <v>27.46</v>
          </cell>
          <cell r="N140">
            <v>7.32266666666667</v>
          </cell>
          <cell r="O140">
            <v>7.32266666666667</v>
          </cell>
          <cell r="P140">
            <v>1.35</v>
          </cell>
          <cell r="Q140">
            <v>5.4241975308642</v>
          </cell>
          <cell r="R140">
            <v>1.2</v>
          </cell>
        </row>
        <row r="141">
          <cell r="K141" t="str">
            <v>ZA09GAS0502010101811</v>
          </cell>
          <cell r="L141" t="str">
            <v>盒</v>
          </cell>
          <cell r="M141">
            <v>4.5</v>
          </cell>
          <cell r="N141">
            <v>2</v>
          </cell>
          <cell r="O141">
            <v>2</v>
          </cell>
          <cell r="P141">
            <v>1.35</v>
          </cell>
          <cell r="Q141">
            <v>1.48148148148148</v>
          </cell>
          <cell r="R141">
            <v>1.2</v>
          </cell>
        </row>
        <row r="142">
          <cell r="K142" t="str">
            <v>ZA09GAS0502020101811</v>
          </cell>
          <cell r="L142" t="str">
            <v>盒</v>
          </cell>
          <cell r="M142">
            <v>9</v>
          </cell>
          <cell r="N142">
            <v>2</v>
          </cell>
          <cell r="O142">
            <v>2</v>
          </cell>
          <cell r="P142">
            <v>1.35</v>
          </cell>
          <cell r="Q142">
            <v>1.48148148148148</v>
          </cell>
          <cell r="R142">
            <v>1.2</v>
          </cell>
        </row>
        <row r="143">
          <cell r="K143" t="str">
            <v>ZA09HAS0501010105367</v>
          </cell>
          <cell r="L143" t="str">
            <v>盒</v>
          </cell>
          <cell r="M143">
            <v>12</v>
          </cell>
          <cell r="N143">
            <v>3.2</v>
          </cell>
          <cell r="O143">
            <v>3.2</v>
          </cell>
          <cell r="P143">
            <v>1.35</v>
          </cell>
          <cell r="Q143">
            <v>2.37037037037037</v>
          </cell>
          <cell r="R143">
            <v>1.2</v>
          </cell>
        </row>
        <row r="144">
          <cell r="K144" t="str">
            <v>ZA09HAS0501020204220</v>
          </cell>
          <cell r="L144" t="str">
            <v>盒</v>
          </cell>
          <cell r="M144">
            <v>18.36</v>
          </cell>
          <cell r="N144">
            <v>4.08</v>
          </cell>
          <cell r="O144">
            <v>4.08</v>
          </cell>
          <cell r="P144">
            <v>1.35</v>
          </cell>
          <cell r="Q144">
            <v>3.02222222222222</v>
          </cell>
          <cell r="R144">
            <v>1.2</v>
          </cell>
        </row>
        <row r="145">
          <cell r="K145" t="str">
            <v>ZA09HAS0501010505306</v>
          </cell>
          <cell r="L145" t="str">
            <v>盒</v>
          </cell>
          <cell r="M145">
            <v>16.87</v>
          </cell>
          <cell r="N145">
            <v>4.99851851851852</v>
          </cell>
          <cell r="O145">
            <v>4.99851851851852</v>
          </cell>
          <cell r="P145">
            <v>1.35</v>
          </cell>
          <cell r="Q145">
            <v>3.70260631001372</v>
          </cell>
          <cell r="R145">
            <v>1.2</v>
          </cell>
        </row>
        <row r="146">
          <cell r="K146" t="str">
            <v>ZA09GAS0502030205306</v>
          </cell>
          <cell r="L146" t="str">
            <v>盒</v>
          </cell>
          <cell r="M146">
            <v>36.16</v>
          </cell>
          <cell r="N146">
            <v>4.82133333333333</v>
          </cell>
          <cell r="O146">
            <v>4.82133333333333</v>
          </cell>
          <cell r="P146">
            <v>1.35</v>
          </cell>
          <cell r="Q146">
            <v>3.57135802469136</v>
          </cell>
          <cell r="R146">
            <v>1.2</v>
          </cell>
        </row>
        <row r="147">
          <cell r="K147" t="str">
            <v>ZA09HAS0496010300064</v>
          </cell>
          <cell r="L147" t="str">
            <v>盒</v>
          </cell>
          <cell r="M147">
            <v>15.19</v>
          </cell>
          <cell r="N147">
            <v>5.06333333333333</v>
          </cell>
          <cell r="O147">
            <v>5.06333333333333</v>
          </cell>
          <cell r="P147">
            <v>1.35</v>
          </cell>
          <cell r="Q147">
            <v>3.75061728395062</v>
          </cell>
          <cell r="R147">
            <v>1.2</v>
          </cell>
        </row>
        <row r="148">
          <cell r="K148" t="str">
            <v>ZA09GAS0502010105718</v>
          </cell>
          <cell r="L148" t="str">
            <v>盒</v>
          </cell>
          <cell r="M148">
            <v>9.6</v>
          </cell>
          <cell r="N148">
            <v>4.26666666666667</v>
          </cell>
          <cell r="O148">
            <v>4.26666666666667</v>
          </cell>
          <cell r="P148">
            <v>1.35</v>
          </cell>
          <cell r="Q148">
            <v>3.16049382716049</v>
          </cell>
          <cell r="R148">
            <v>1.2</v>
          </cell>
        </row>
        <row r="149">
          <cell r="K149" t="str">
            <v>ZA09GAS0502010205718</v>
          </cell>
          <cell r="L149" t="str">
            <v>盒</v>
          </cell>
          <cell r="M149">
            <v>16</v>
          </cell>
          <cell r="N149">
            <v>4.26666666666667</v>
          </cell>
          <cell r="O149">
            <v>4.26666666666667</v>
          </cell>
          <cell r="P149">
            <v>1.35</v>
          </cell>
          <cell r="Q149">
            <v>3.16049382716049</v>
          </cell>
          <cell r="R149">
            <v>1.2</v>
          </cell>
        </row>
        <row r="150">
          <cell r="K150" t="str">
            <v>ZA09GAS0502010205390</v>
          </cell>
          <cell r="L150" t="str">
            <v>盒</v>
          </cell>
          <cell r="M150">
            <v>10.2</v>
          </cell>
          <cell r="N150">
            <v>2.26666666666667</v>
          </cell>
          <cell r="O150">
            <v>2.26666666666667</v>
          </cell>
          <cell r="P150">
            <v>1.35</v>
          </cell>
          <cell r="Q150">
            <v>1.67901234567901</v>
          </cell>
          <cell r="R150">
            <v>1.2</v>
          </cell>
        </row>
        <row r="151">
          <cell r="K151" t="str">
            <v>ZA09GAS0502010105390</v>
          </cell>
          <cell r="L151" t="str">
            <v>盒</v>
          </cell>
          <cell r="M151">
            <v>8.5</v>
          </cell>
          <cell r="N151">
            <v>2.26666666666667</v>
          </cell>
          <cell r="O151">
            <v>2.26666666666667</v>
          </cell>
          <cell r="P151">
            <v>1.35</v>
          </cell>
          <cell r="Q151">
            <v>1.67901234567901</v>
          </cell>
          <cell r="R151">
            <v>1.2</v>
          </cell>
        </row>
        <row r="152">
          <cell r="K152" t="str">
            <v>ZA09HAS0501010102110</v>
          </cell>
          <cell r="L152" t="str">
            <v>盒</v>
          </cell>
          <cell r="M152">
            <v>14.49</v>
          </cell>
          <cell r="N152">
            <v>3.864</v>
          </cell>
          <cell r="O152">
            <v>3.864</v>
          </cell>
          <cell r="P152">
            <v>1.35</v>
          </cell>
          <cell r="Q152">
            <v>2.86222222222222</v>
          </cell>
          <cell r="R152">
            <v>1.2</v>
          </cell>
        </row>
        <row r="153">
          <cell r="K153" t="str">
            <v>ZA09HAS0501020102110</v>
          </cell>
          <cell r="L153" t="str">
            <v>盒</v>
          </cell>
          <cell r="M153">
            <v>13.04</v>
          </cell>
          <cell r="N153">
            <v>3.8637037037037</v>
          </cell>
          <cell r="O153">
            <v>3.8637037037037</v>
          </cell>
          <cell r="P153">
            <v>1.35</v>
          </cell>
          <cell r="Q153">
            <v>2.86200274348422</v>
          </cell>
          <cell r="R153">
            <v>1.2</v>
          </cell>
        </row>
        <row r="154">
          <cell r="K154" t="str">
            <v>ZA09HAS0501020502110</v>
          </cell>
          <cell r="L154" t="str">
            <v>盒</v>
          </cell>
          <cell r="M154">
            <v>11.59</v>
          </cell>
          <cell r="N154">
            <v>3.86333333333333</v>
          </cell>
          <cell r="O154">
            <v>3.86333333333333</v>
          </cell>
          <cell r="P154">
            <v>1.35</v>
          </cell>
          <cell r="Q154">
            <v>2.86172839506173</v>
          </cell>
          <cell r="R154">
            <v>1.2</v>
          </cell>
        </row>
        <row r="155">
          <cell r="K155" t="str">
            <v>ZA09HAS0501010201833</v>
          </cell>
          <cell r="L155" t="str">
            <v>盒</v>
          </cell>
          <cell r="M155">
            <v>22.7</v>
          </cell>
          <cell r="N155">
            <v>6.05333333333333</v>
          </cell>
          <cell r="O155">
            <v>6.05333333333333</v>
          </cell>
          <cell r="P155">
            <v>1.35</v>
          </cell>
          <cell r="Q155">
            <v>4.48395061728395</v>
          </cell>
          <cell r="R155">
            <v>1.2</v>
          </cell>
        </row>
        <row r="156">
          <cell r="K156" t="str">
            <v>ZA09HAS0501010101833</v>
          </cell>
          <cell r="L156" t="str">
            <v>盒</v>
          </cell>
          <cell r="M156">
            <v>13.62</v>
          </cell>
          <cell r="N156">
            <v>6.05333333333333</v>
          </cell>
          <cell r="O156">
            <v>6.05333333333333</v>
          </cell>
          <cell r="P156">
            <v>1.35</v>
          </cell>
          <cell r="Q156">
            <v>4.48395061728395</v>
          </cell>
          <cell r="R156">
            <v>1.2</v>
          </cell>
        </row>
        <row r="157">
          <cell r="K157" t="str">
            <v>ZA09HAS0501010103125</v>
          </cell>
          <cell r="L157" t="str">
            <v>盒</v>
          </cell>
          <cell r="M157">
            <v>17.99</v>
          </cell>
          <cell r="N157">
            <v>3.99777777777778</v>
          </cell>
          <cell r="O157">
            <v>3.99777777777778</v>
          </cell>
          <cell r="P157">
            <v>1.35</v>
          </cell>
          <cell r="Q157">
            <v>2.96131687242798</v>
          </cell>
          <cell r="R157">
            <v>1.2</v>
          </cell>
        </row>
        <row r="158">
          <cell r="K158" t="str">
            <v>ZA09HAS0501010103485</v>
          </cell>
          <cell r="L158" t="str">
            <v>盒</v>
          </cell>
          <cell r="M158">
            <v>8.89</v>
          </cell>
          <cell r="N158">
            <v>2.37066666666667</v>
          </cell>
          <cell r="O158">
            <v>2.37066666666667</v>
          </cell>
          <cell r="P158">
            <v>1.35</v>
          </cell>
          <cell r="Q158">
            <v>1.75604938271605</v>
          </cell>
          <cell r="R158">
            <v>1.2</v>
          </cell>
        </row>
        <row r="159">
          <cell r="K159" t="str">
            <v>ZA09HAS0501010303485</v>
          </cell>
          <cell r="L159" t="str">
            <v>盒</v>
          </cell>
          <cell r="M159">
            <v>14.22</v>
          </cell>
          <cell r="N159">
            <v>2.37</v>
          </cell>
          <cell r="O159">
            <v>2.37</v>
          </cell>
          <cell r="P159">
            <v>1.35</v>
          </cell>
          <cell r="Q159">
            <v>1.75555555555556</v>
          </cell>
          <cell r="R159">
            <v>1.2</v>
          </cell>
        </row>
        <row r="160">
          <cell r="K160" t="str">
            <v>ZA09HAS0501010103376</v>
          </cell>
          <cell r="L160" t="str">
            <v>盒</v>
          </cell>
          <cell r="M160">
            <v>11.88</v>
          </cell>
          <cell r="N160">
            <v>2.64</v>
          </cell>
          <cell r="O160">
            <v>2.64</v>
          </cell>
          <cell r="P160">
            <v>1.35</v>
          </cell>
          <cell r="Q160">
            <v>1.95555555555556</v>
          </cell>
          <cell r="R160">
            <v>1.2</v>
          </cell>
        </row>
        <row r="161">
          <cell r="K161" t="str">
            <v>ZA09HAS0501020103376</v>
          </cell>
          <cell r="L161" t="str">
            <v>盒</v>
          </cell>
          <cell r="M161">
            <v>59.4</v>
          </cell>
          <cell r="N161">
            <v>2.64</v>
          </cell>
          <cell r="O161">
            <v>2.64</v>
          </cell>
          <cell r="P161">
            <v>1.35</v>
          </cell>
          <cell r="Q161">
            <v>1.95555555555556</v>
          </cell>
          <cell r="R161">
            <v>1.2</v>
          </cell>
        </row>
        <row r="162">
          <cell r="K162" t="str">
            <v>ZA09HAS0501010203263</v>
          </cell>
          <cell r="L162" t="str">
            <v>盒</v>
          </cell>
          <cell r="M162">
            <v>11</v>
          </cell>
          <cell r="N162">
            <v>2.93333333333333</v>
          </cell>
          <cell r="O162">
            <v>2.93333333333333</v>
          </cell>
          <cell r="P162">
            <v>1.35</v>
          </cell>
          <cell r="Q162">
            <v>2.17283950617284</v>
          </cell>
          <cell r="R162">
            <v>1.2</v>
          </cell>
        </row>
        <row r="163">
          <cell r="K163" t="str">
            <v>ZA09HAS0501010103263</v>
          </cell>
          <cell r="L163" t="str">
            <v>盒</v>
          </cell>
          <cell r="M163">
            <v>9.9</v>
          </cell>
          <cell r="N163">
            <v>2.93333333333333</v>
          </cell>
          <cell r="O163">
            <v>2.93333333333333</v>
          </cell>
          <cell r="P163">
            <v>1.35</v>
          </cell>
          <cell r="Q163">
            <v>2.17283950617284</v>
          </cell>
          <cell r="R163">
            <v>1.2</v>
          </cell>
        </row>
        <row r="164">
          <cell r="K164" t="str">
            <v>ZA09GAS0502010101793</v>
          </cell>
          <cell r="L164" t="str">
            <v>盒</v>
          </cell>
          <cell r="M164">
            <v>5.8</v>
          </cell>
          <cell r="N164">
            <v>1.54666666666667</v>
          </cell>
          <cell r="O164">
            <v>1.54666666666667</v>
          </cell>
          <cell r="P164">
            <v>1.35</v>
          </cell>
          <cell r="Q164">
            <v>1.14567901234568</v>
          </cell>
          <cell r="R164">
            <v>1.2</v>
          </cell>
        </row>
        <row r="165">
          <cell r="K165" t="str">
            <v>ZA09GAS0502020301793</v>
          </cell>
          <cell r="L165" t="str">
            <v>盒</v>
          </cell>
          <cell r="M165">
            <v>6.38</v>
          </cell>
          <cell r="N165">
            <v>1.54666666666667</v>
          </cell>
          <cell r="O165">
            <v>1.54666666666667</v>
          </cell>
          <cell r="P165">
            <v>1.35</v>
          </cell>
          <cell r="Q165">
            <v>1.14567901234568</v>
          </cell>
          <cell r="R165">
            <v>1.2</v>
          </cell>
        </row>
        <row r="166">
          <cell r="K166" t="str">
            <v>ZA09HAS0501010203316</v>
          </cell>
          <cell r="L166" t="str">
            <v>盒</v>
          </cell>
          <cell r="M166">
            <v>8.58</v>
          </cell>
          <cell r="N166">
            <v>2.288</v>
          </cell>
          <cell r="O166">
            <v>2.288</v>
          </cell>
          <cell r="P166">
            <v>1.35</v>
          </cell>
          <cell r="Q166">
            <v>1.69481481481481</v>
          </cell>
          <cell r="R166">
            <v>1.2</v>
          </cell>
        </row>
        <row r="167">
          <cell r="K167" t="str">
            <v>ZA09HAS0501010203494</v>
          </cell>
          <cell r="L167" t="str">
            <v>盒</v>
          </cell>
          <cell r="M167">
            <v>20.88</v>
          </cell>
          <cell r="N167">
            <v>5.568</v>
          </cell>
          <cell r="O167">
            <v>5.568</v>
          </cell>
          <cell r="P167">
            <v>1.35</v>
          </cell>
          <cell r="Q167">
            <v>4.12444444444444</v>
          </cell>
          <cell r="R167">
            <v>1.2</v>
          </cell>
        </row>
        <row r="168">
          <cell r="K168" t="str">
            <v>ZA09HAS0501020203494</v>
          </cell>
          <cell r="L168" t="str">
            <v>盒</v>
          </cell>
          <cell r="M168">
            <v>25.05</v>
          </cell>
          <cell r="N168">
            <v>5.56666666666667</v>
          </cell>
          <cell r="O168">
            <v>5.56666666666667</v>
          </cell>
          <cell r="P168">
            <v>1.35</v>
          </cell>
          <cell r="Q168">
            <v>4.12345679012346</v>
          </cell>
          <cell r="R168">
            <v>1.2</v>
          </cell>
        </row>
        <row r="169">
          <cell r="K169" t="str">
            <v>ZA09HAS0501010102310</v>
          </cell>
          <cell r="L169" t="str">
            <v>盒</v>
          </cell>
          <cell r="M169">
            <v>12.03</v>
          </cell>
          <cell r="N169">
            <v>3.208</v>
          </cell>
          <cell r="O169">
            <v>3.208</v>
          </cell>
          <cell r="P169">
            <v>1.35</v>
          </cell>
          <cell r="Q169">
            <v>2.3762962962963</v>
          </cell>
          <cell r="R169">
            <v>1.2</v>
          </cell>
        </row>
        <row r="170">
          <cell r="K170" t="str">
            <v>ZA09HAS0501010202454</v>
          </cell>
          <cell r="L170" t="str">
            <v>盒</v>
          </cell>
          <cell r="M170">
            <v>18.5</v>
          </cell>
          <cell r="N170">
            <v>4.93333333333333</v>
          </cell>
          <cell r="O170">
            <v>4.93333333333333</v>
          </cell>
          <cell r="P170">
            <v>1.35</v>
          </cell>
          <cell r="Q170">
            <v>3.65432098765432</v>
          </cell>
          <cell r="R170">
            <v>1.2</v>
          </cell>
        </row>
        <row r="171">
          <cell r="K171" t="str">
            <v>ZA09GAS0498010101912</v>
          </cell>
          <cell r="L171" t="str">
            <v>盒</v>
          </cell>
          <cell r="M171">
            <v>19.6</v>
          </cell>
          <cell r="N171">
            <v>4.704</v>
          </cell>
          <cell r="O171">
            <v>4.704</v>
          </cell>
          <cell r="P171">
            <v>1.35</v>
          </cell>
          <cell r="Q171">
            <v>3.48444444444444</v>
          </cell>
          <cell r="R171">
            <v>1.2</v>
          </cell>
        </row>
        <row r="172">
          <cell r="K172" t="str">
            <v>ZA09GAS0498010201912</v>
          </cell>
          <cell r="L172" t="str">
            <v>盒</v>
          </cell>
          <cell r="M172">
            <v>11.76</v>
          </cell>
          <cell r="N172">
            <v>4.704</v>
          </cell>
          <cell r="O172">
            <v>4.704</v>
          </cell>
          <cell r="P172">
            <v>1.35</v>
          </cell>
          <cell r="Q172">
            <v>3.48444444444444</v>
          </cell>
          <cell r="R172">
            <v>1.2</v>
          </cell>
        </row>
        <row r="173">
          <cell r="K173" t="str">
            <v>ZA09HAS0501030103509</v>
          </cell>
          <cell r="L173" t="str">
            <v>盒</v>
          </cell>
          <cell r="M173">
            <v>18.79</v>
          </cell>
          <cell r="N173">
            <v>5.01066666666667</v>
          </cell>
          <cell r="O173">
            <v>5.01066666666667</v>
          </cell>
          <cell r="P173">
            <v>1.35</v>
          </cell>
          <cell r="Q173">
            <v>3.7116049382716</v>
          </cell>
          <cell r="R173">
            <v>1.2</v>
          </cell>
        </row>
        <row r="174">
          <cell r="K174" t="str">
            <v>ZA09HAS0501010103040</v>
          </cell>
          <cell r="L174" t="str">
            <v>盒</v>
          </cell>
          <cell r="M174">
            <v>9.9</v>
          </cell>
          <cell r="N174">
            <v>2.64</v>
          </cell>
          <cell r="O174">
            <v>2.64</v>
          </cell>
          <cell r="P174">
            <v>1.35</v>
          </cell>
          <cell r="Q174">
            <v>1.95555555555556</v>
          </cell>
          <cell r="R174">
            <v>1.2</v>
          </cell>
        </row>
        <row r="175">
          <cell r="K175" t="str">
            <v>ZA09HAS0501010203040</v>
          </cell>
          <cell r="L175" t="str">
            <v>盒</v>
          </cell>
          <cell r="M175">
            <v>5.94</v>
          </cell>
          <cell r="N175">
            <v>2.64</v>
          </cell>
          <cell r="O175">
            <v>2.64</v>
          </cell>
          <cell r="P175">
            <v>1.35</v>
          </cell>
          <cell r="Q175">
            <v>1.95555555555556</v>
          </cell>
          <cell r="R175">
            <v>1.2</v>
          </cell>
        </row>
        <row r="176">
          <cell r="K176" t="str">
            <v>ZA09HAS0501010103154</v>
          </cell>
          <cell r="L176" t="str">
            <v>盒</v>
          </cell>
          <cell r="M176">
            <v>15.03</v>
          </cell>
          <cell r="N176">
            <v>4.008</v>
          </cell>
          <cell r="O176">
            <v>4.008</v>
          </cell>
          <cell r="P176">
            <v>1.35</v>
          </cell>
          <cell r="Q176">
            <v>2.96888888888889</v>
          </cell>
          <cell r="R176">
            <v>1.2</v>
          </cell>
        </row>
        <row r="177">
          <cell r="K177" t="str">
            <v>ZA12HAD0225010105729</v>
          </cell>
          <cell r="L177" t="str">
            <v>盒</v>
          </cell>
          <cell r="M177">
            <v>17.85</v>
          </cell>
          <cell r="N177">
            <v>2.975</v>
          </cell>
          <cell r="O177">
            <v>2.975</v>
          </cell>
          <cell r="P177">
            <v>1.037</v>
          </cell>
          <cell r="Q177">
            <v>2.86885245901639</v>
          </cell>
          <cell r="R177">
            <v>0.942727272727273</v>
          </cell>
        </row>
        <row r="178">
          <cell r="K178" t="str">
            <v>ZA12HAD0225010105613</v>
          </cell>
          <cell r="L178" t="str">
            <v>瓶</v>
          </cell>
          <cell r="M178">
            <v>26.38</v>
          </cell>
          <cell r="N178">
            <v>2.93111111111111</v>
          </cell>
          <cell r="O178">
            <v>2.93111111111111</v>
          </cell>
          <cell r="P178">
            <v>1.037</v>
          </cell>
          <cell r="Q178">
            <v>2.82652951891139</v>
          </cell>
          <cell r="R178">
            <v>0.942727272727273</v>
          </cell>
        </row>
        <row r="179">
          <cell r="K179" t="str">
            <v>ZA12HAD0225010305729</v>
          </cell>
          <cell r="L179" t="str">
            <v>盒</v>
          </cell>
          <cell r="M179">
            <v>10.91</v>
          </cell>
          <cell r="N179">
            <v>3.03055555555556</v>
          </cell>
          <cell r="O179">
            <v>3.03055555555556</v>
          </cell>
          <cell r="P179">
            <v>1.037</v>
          </cell>
          <cell r="Q179">
            <v>2.92242580092146</v>
          </cell>
          <cell r="R179">
            <v>0.942727272727273</v>
          </cell>
        </row>
        <row r="180">
          <cell r="K180" t="str">
            <v>ZA12HAD0408010205729</v>
          </cell>
          <cell r="L180" t="str">
            <v>盒</v>
          </cell>
          <cell r="M180">
            <v>22.84</v>
          </cell>
          <cell r="N180">
            <v>6.22909090909091</v>
          </cell>
          <cell r="O180">
            <v>6.22909090909091</v>
          </cell>
          <cell r="P180">
            <v>1.037</v>
          </cell>
          <cell r="Q180">
            <v>6.00683790654861</v>
          </cell>
          <cell r="R180">
            <v>0.942727272727273</v>
          </cell>
        </row>
        <row r="181">
          <cell r="K181" t="str">
            <v>ZA12HAD0225010105337</v>
          </cell>
          <cell r="L181" t="str">
            <v>盒</v>
          </cell>
          <cell r="M181">
            <v>15.3</v>
          </cell>
          <cell r="N181">
            <v>3.4</v>
          </cell>
          <cell r="O181">
            <v>3.4</v>
          </cell>
          <cell r="P181">
            <v>1.037</v>
          </cell>
          <cell r="Q181">
            <v>3.27868852459016</v>
          </cell>
          <cell r="R181">
            <v>0.942727272727273</v>
          </cell>
        </row>
        <row r="182">
          <cell r="K182" t="str">
            <v>ZA12HAD0225010205337</v>
          </cell>
          <cell r="L182" t="str">
            <v>盒</v>
          </cell>
          <cell r="M182">
            <v>9.35</v>
          </cell>
          <cell r="N182">
            <v>3.46296296296296</v>
          </cell>
          <cell r="O182">
            <v>3.46296296296296</v>
          </cell>
          <cell r="P182">
            <v>1.037</v>
          </cell>
          <cell r="Q182">
            <v>3.33940497874924</v>
          </cell>
          <cell r="R182">
            <v>0.942727272727273</v>
          </cell>
        </row>
        <row r="183">
          <cell r="K183" t="str">
            <v>ZA12HAD0225010104452</v>
          </cell>
          <cell r="L183" t="str">
            <v>盒</v>
          </cell>
          <cell r="M183">
            <v>7.8</v>
          </cell>
          <cell r="N183">
            <v>4.33333333333333</v>
          </cell>
          <cell r="O183">
            <v>4.33333333333333</v>
          </cell>
          <cell r="P183">
            <v>1.037</v>
          </cell>
          <cell r="Q183">
            <v>4.17872066859531</v>
          </cell>
          <cell r="R183">
            <v>0.942727272727273</v>
          </cell>
        </row>
        <row r="184">
          <cell r="K184" t="str">
            <v>ZA12HAD0225010103204</v>
          </cell>
          <cell r="L184" t="str">
            <v>盒</v>
          </cell>
          <cell r="M184">
            <v>9.6</v>
          </cell>
          <cell r="N184">
            <v>1.77777777777778</v>
          </cell>
          <cell r="O184">
            <v>1.77777777777778</v>
          </cell>
          <cell r="P184">
            <v>1.037</v>
          </cell>
          <cell r="Q184">
            <v>1.71434694096218</v>
          </cell>
          <cell r="R184">
            <v>0.942727272727273</v>
          </cell>
        </row>
        <row r="185">
          <cell r="K185" t="str">
            <v>ZA12HAD0225010100269</v>
          </cell>
          <cell r="L185" t="str">
            <v>盒</v>
          </cell>
          <cell r="M185">
            <v>5</v>
          </cell>
          <cell r="N185">
            <v>1.38888888888889</v>
          </cell>
          <cell r="O185">
            <v>1.38888888888889</v>
          </cell>
          <cell r="P185">
            <v>1.037</v>
          </cell>
          <cell r="Q185">
            <v>1.3393335476267</v>
          </cell>
          <cell r="R185">
            <v>0.942727272727273</v>
          </cell>
        </row>
        <row r="186">
          <cell r="K186" t="str">
            <v>ZA12HAD0225020300269</v>
          </cell>
          <cell r="L186" t="str">
            <v>盒</v>
          </cell>
          <cell r="M186">
            <v>9.75</v>
          </cell>
          <cell r="N186">
            <v>1.35416666666667</v>
          </cell>
          <cell r="O186">
            <v>1.35416666666667</v>
          </cell>
          <cell r="P186">
            <v>1.037</v>
          </cell>
          <cell r="Q186">
            <v>1.30585020893603</v>
          </cell>
          <cell r="R186">
            <v>0.942727272727273</v>
          </cell>
        </row>
        <row r="187">
          <cell r="K187" t="str">
            <v>ZA12HAD0225010200365</v>
          </cell>
          <cell r="L187" t="str">
            <v>盒</v>
          </cell>
          <cell r="M187">
            <v>24</v>
          </cell>
          <cell r="N187">
            <v>5.45454545454545</v>
          </cell>
          <cell r="O187">
            <v>5.45454545454545</v>
          </cell>
          <cell r="P187">
            <v>1.037</v>
          </cell>
          <cell r="Q187">
            <v>5.25992811431577</v>
          </cell>
          <cell r="R187">
            <v>0.942727272727273</v>
          </cell>
        </row>
        <row r="188">
          <cell r="K188" t="str">
            <v>ZA12HAD0225010300365</v>
          </cell>
          <cell r="L188" t="str">
            <v>盒</v>
          </cell>
          <cell r="M188">
            <v>12.3</v>
          </cell>
          <cell r="N188">
            <v>5.59090909090909</v>
          </cell>
          <cell r="O188">
            <v>5.59090909090909</v>
          </cell>
          <cell r="P188">
            <v>1.037</v>
          </cell>
          <cell r="Q188">
            <v>5.39142631717367</v>
          </cell>
          <cell r="R188">
            <v>0.942727272727273</v>
          </cell>
        </row>
        <row r="189">
          <cell r="K189" t="str">
            <v>ZA12HAD0222010105400</v>
          </cell>
          <cell r="L189" t="str">
            <v>瓶</v>
          </cell>
          <cell r="M189">
            <v>17.02</v>
          </cell>
          <cell r="N189">
            <v>4.05238095238095</v>
          </cell>
          <cell r="O189">
            <v>4.05238095238095</v>
          </cell>
          <cell r="P189">
            <v>1.037</v>
          </cell>
          <cell r="Q189">
            <v>3.90779262524682</v>
          </cell>
          <cell r="R189">
            <v>0.942727272727273</v>
          </cell>
        </row>
        <row r="190">
          <cell r="K190" t="str">
            <v>ZA12HAD0225020305725</v>
          </cell>
          <cell r="L190" t="str">
            <v>盒</v>
          </cell>
          <cell r="M190">
            <v>12.45</v>
          </cell>
          <cell r="N190">
            <v>1.72916666666667</v>
          </cell>
          <cell r="O190">
            <v>1.72916666666667</v>
          </cell>
          <cell r="P190">
            <v>1.037</v>
          </cell>
          <cell r="Q190">
            <v>1.66747026679524</v>
          </cell>
          <cell r="R190">
            <v>0.942727272727273</v>
          </cell>
        </row>
        <row r="191">
          <cell r="K191" t="str">
            <v>ZA12HAD0225010100239</v>
          </cell>
          <cell r="L191" t="str">
            <v>盒</v>
          </cell>
          <cell r="M191">
            <v>24.8</v>
          </cell>
          <cell r="N191">
            <v>4.13333333333333</v>
          </cell>
          <cell r="O191">
            <v>4.13333333333333</v>
          </cell>
          <cell r="P191">
            <v>1.037</v>
          </cell>
          <cell r="Q191">
            <v>3.98585663773706</v>
          </cell>
          <cell r="R191">
            <v>0.942727272727273</v>
          </cell>
        </row>
        <row r="192">
          <cell r="K192" t="str">
            <v>ZA12HAD0225010200239</v>
          </cell>
          <cell r="L192" t="str">
            <v>盒</v>
          </cell>
          <cell r="M192">
            <v>12.71</v>
          </cell>
          <cell r="N192">
            <v>4.23666666666667</v>
          </cell>
          <cell r="O192">
            <v>4.23666666666667</v>
          </cell>
          <cell r="P192">
            <v>1.037</v>
          </cell>
          <cell r="Q192">
            <v>4.08550305368049</v>
          </cell>
          <cell r="R192">
            <v>0.942727272727273</v>
          </cell>
        </row>
        <row r="193">
          <cell r="K193" t="str">
            <v>ZA12HAD0223010109656</v>
          </cell>
          <cell r="L193" t="str">
            <v>盒</v>
          </cell>
          <cell r="M193">
            <v>15</v>
          </cell>
          <cell r="N193">
            <v>3.125</v>
          </cell>
          <cell r="O193">
            <v>3.125</v>
          </cell>
          <cell r="P193">
            <v>1.037</v>
          </cell>
          <cell r="Q193">
            <v>3.01350048216008</v>
          </cell>
          <cell r="R193">
            <v>0.942727272727273</v>
          </cell>
        </row>
        <row r="194">
          <cell r="K194" t="str">
            <v>ZA12HAD0225010200324</v>
          </cell>
          <cell r="L194" t="str">
            <v>瓶</v>
          </cell>
          <cell r="M194">
            <v>5.55</v>
          </cell>
          <cell r="N194">
            <v>1.23333333333333</v>
          </cell>
          <cell r="O194">
            <v>1.23333333333333</v>
          </cell>
          <cell r="P194">
            <v>1.037</v>
          </cell>
          <cell r="Q194">
            <v>1.18932819029251</v>
          </cell>
          <cell r="R194">
            <v>0.942727272727273</v>
          </cell>
        </row>
        <row r="195">
          <cell r="K195" t="str">
            <v>ZA12HAD0225010100324</v>
          </cell>
          <cell r="L195" t="str">
            <v>瓶</v>
          </cell>
          <cell r="M195">
            <v>10.82</v>
          </cell>
          <cell r="N195">
            <v>1.20222222222222</v>
          </cell>
          <cell r="O195">
            <v>1.20222222222222</v>
          </cell>
          <cell r="P195">
            <v>1.037</v>
          </cell>
          <cell r="Q195">
            <v>1.15932711882567</v>
          </cell>
          <cell r="R195">
            <v>0.942727272727273</v>
          </cell>
        </row>
        <row r="196">
          <cell r="K196" t="str">
            <v>ZA12HAD0225010105726</v>
          </cell>
          <cell r="L196" t="str">
            <v>盒</v>
          </cell>
          <cell r="M196">
            <v>7.44</v>
          </cell>
          <cell r="N196">
            <v>2.06666666666667</v>
          </cell>
          <cell r="O196">
            <v>2.06666666666667</v>
          </cell>
          <cell r="P196">
            <v>1.037</v>
          </cell>
          <cell r="Q196">
            <v>1.99292831886853</v>
          </cell>
          <cell r="R196">
            <v>0.942727272727273</v>
          </cell>
        </row>
        <row r="197">
          <cell r="K197" t="str">
            <v>ZA12HAD0225010305726</v>
          </cell>
          <cell r="L197" t="str">
            <v>盒</v>
          </cell>
          <cell r="M197">
            <v>10.99</v>
          </cell>
          <cell r="N197">
            <v>2.03518518518519</v>
          </cell>
          <cell r="O197">
            <v>2.03518518518519</v>
          </cell>
          <cell r="P197">
            <v>1.037</v>
          </cell>
          <cell r="Q197">
            <v>1.96257009178899</v>
          </cell>
          <cell r="R197">
            <v>0.942727272727273</v>
          </cell>
        </row>
        <row r="198">
          <cell r="K198" t="str">
            <v>ZA12HAD0225010104945</v>
          </cell>
          <cell r="L198" t="str">
            <v>盒</v>
          </cell>
          <cell r="M198">
            <v>8.38</v>
          </cell>
          <cell r="N198">
            <v>2.32777777777778</v>
          </cell>
          <cell r="O198">
            <v>2.32777777777778</v>
          </cell>
          <cell r="P198">
            <v>1.037</v>
          </cell>
          <cell r="Q198">
            <v>2.24472302582235</v>
          </cell>
          <cell r="R198">
            <v>0.942727272727273</v>
          </cell>
        </row>
        <row r="199">
          <cell r="K199" t="str">
            <v>ZA12HAD0225010105650</v>
          </cell>
          <cell r="L199" t="str">
            <v>盒</v>
          </cell>
          <cell r="M199">
            <v>7.2</v>
          </cell>
          <cell r="N199">
            <v>2</v>
          </cell>
          <cell r="O199">
            <v>2</v>
          </cell>
          <cell r="P199">
            <v>1.037</v>
          </cell>
          <cell r="Q199">
            <v>1.92864030858245</v>
          </cell>
          <cell r="R199">
            <v>0.942727272727273</v>
          </cell>
        </row>
        <row r="200">
          <cell r="K200" t="str">
            <v>ZA12HAD0230010205650</v>
          </cell>
          <cell r="L200" t="str">
            <v>盒</v>
          </cell>
          <cell r="M200">
            <v>13.52</v>
          </cell>
          <cell r="N200">
            <v>2.1125</v>
          </cell>
          <cell r="O200">
            <v>2.1125</v>
          </cell>
          <cell r="P200">
            <v>1.037</v>
          </cell>
          <cell r="Q200">
            <v>2.03712632594021</v>
          </cell>
          <cell r="R200">
            <v>0.942727272727273</v>
          </cell>
        </row>
        <row r="201">
          <cell r="K201" t="str">
            <v>ZA12HAD0225010105682</v>
          </cell>
          <cell r="L201" t="str">
            <v>瓶</v>
          </cell>
          <cell r="M201">
            <v>10.37</v>
          </cell>
          <cell r="N201">
            <v>1.037</v>
          </cell>
          <cell r="O201">
            <v>0.942727272727273</v>
          </cell>
          <cell r="P201">
            <v>1.037</v>
          </cell>
          <cell r="Q201">
            <v>1</v>
          </cell>
          <cell r="R201">
            <v>0.942727272727273</v>
          </cell>
        </row>
        <row r="202">
          <cell r="K202" t="str">
            <v>ZA12HAD0231010105683</v>
          </cell>
          <cell r="L202" t="str">
            <v>瓶</v>
          </cell>
          <cell r="M202">
            <v>43.72</v>
          </cell>
          <cell r="N202">
            <v>9.75892857142857</v>
          </cell>
          <cell r="O202">
            <v>9.75892857142857</v>
          </cell>
          <cell r="P202">
            <v>1.037</v>
          </cell>
          <cell r="Q202">
            <v>9.41073150571704</v>
          </cell>
          <cell r="R202">
            <v>0.942727272727273</v>
          </cell>
        </row>
        <row r="203">
          <cell r="K203" t="str">
            <v>ZA12HAD0225010103422</v>
          </cell>
          <cell r="L203" t="str">
            <v>盒</v>
          </cell>
          <cell r="M203">
            <v>11.96</v>
          </cell>
          <cell r="N203">
            <v>3.98666666666667</v>
          </cell>
          <cell r="O203">
            <v>3.98666666666667</v>
          </cell>
          <cell r="P203">
            <v>1.037</v>
          </cell>
          <cell r="Q203">
            <v>3.84442301510768</v>
          </cell>
          <cell r="R203">
            <v>0.942727272727273</v>
          </cell>
        </row>
        <row r="204">
          <cell r="K204" t="str">
            <v>ZA12HAD0225020201290</v>
          </cell>
          <cell r="L204" t="str">
            <v>盒</v>
          </cell>
          <cell r="M204">
            <v>10.2</v>
          </cell>
          <cell r="N204">
            <v>4.53333333333333</v>
          </cell>
          <cell r="O204">
            <v>4.53333333333333</v>
          </cell>
          <cell r="P204">
            <v>1.037</v>
          </cell>
          <cell r="Q204">
            <v>4.37158469945355</v>
          </cell>
          <cell r="R204">
            <v>0.942727272727273</v>
          </cell>
        </row>
        <row r="205">
          <cell r="K205" t="str">
            <v>ZA12HAD0225010203728</v>
          </cell>
          <cell r="L205" t="str">
            <v>盒</v>
          </cell>
          <cell r="M205">
            <v>8.9</v>
          </cell>
          <cell r="N205">
            <v>2.47222222222222</v>
          </cell>
          <cell r="O205">
            <v>2.47222222222222</v>
          </cell>
          <cell r="P205">
            <v>1.037</v>
          </cell>
          <cell r="Q205">
            <v>2.38401371477553</v>
          </cell>
          <cell r="R205">
            <v>0.942727272727273</v>
          </cell>
        </row>
        <row r="206">
          <cell r="K206" t="str">
            <v>ZA12HAD0225010203165</v>
          </cell>
          <cell r="L206" t="str">
            <v>盒</v>
          </cell>
          <cell r="M206">
            <v>17.52</v>
          </cell>
          <cell r="N206">
            <v>4.86666666666667</v>
          </cell>
          <cell r="O206">
            <v>4.86666666666667</v>
          </cell>
          <cell r="P206">
            <v>1.037</v>
          </cell>
          <cell r="Q206">
            <v>4.69302475088396</v>
          </cell>
          <cell r="R206">
            <v>0.942727272727273</v>
          </cell>
        </row>
        <row r="207">
          <cell r="K207" t="str">
            <v>ZA12HAD0225010105699</v>
          </cell>
          <cell r="L207" t="str">
            <v>盒</v>
          </cell>
          <cell r="M207">
            <v>5.79</v>
          </cell>
          <cell r="N207">
            <v>1.93</v>
          </cell>
          <cell r="O207">
            <v>1.93</v>
          </cell>
          <cell r="P207">
            <v>1.037</v>
          </cell>
          <cell r="Q207">
            <v>1.86113789778206</v>
          </cell>
          <cell r="R207">
            <v>0.942727272727273</v>
          </cell>
        </row>
        <row r="208">
          <cell r="K208" t="str">
            <v>ZA12HAD0225010205699</v>
          </cell>
          <cell r="L208" t="str">
            <v>盒</v>
          </cell>
          <cell r="M208">
            <v>10.2</v>
          </cell>
          <cell r="N208">
            <v>1.88888888888889</v>
          </cell>
          <cell r="O208">
            <v>1.88888888888889</v>
          </cell>
          <cell r="P208">
            <v>1.037</v>
          </cell>
          <cell r="Q208">
            <v>1.82149362477231</v>
          </cell>
          <cell r="R208">
            <v>0.942727272727273</v>
          </cell>
        </row>
        <row r="209">
          <cell r="K209" t="str">
            <v>ZA12HAD0225020103389</v>
          </cell>
          <cell r="L209" t="str">
            <v>盒</v>
          </cell>
          <cell r="M209">
            <v>7.79</v>
          </cell>
          <cell r="N209">
            <v>2.16388888888889</v>
          </cell>
          <cell r="O209">
            <v>2.16388888888889</v>
          </cell>
          <cell r="P209">
            <v>1.037</v>
          </cell>
          <cell r="Q209">
            <v>2.0866816672024</v>
          </cell>
          <cell r="R209">
            <v>0.942727272727273</v>
          </cell>
        </row>
        <row r="210">
          <cell r="K210" t="str">
            <v>ZA12HAD0225010103225</v>
          </cell>
          <cell r="L210" t="str">
            <v>盒</v>
          </cell>
          <cell r="M210">
            <v>6.22</v>
          </cell>
          <cell r="N210">
            <v>1.15185185185185</v>
          </cell>
          <cell r="O210">
            <v>1.15185185185185</v>
          </cell>
          <cell r="P210">
            <v>1.037</v>
          </cell>
          <cell r="Q210">
            <v>1.11075395549841</v>
          </cell>
          <cell r="R210">
            <v>0.942727272727273</v>
          </cell>
        </row>
        <row r="211">
          <cell r="K211" t="str">
            <v>ZA12HAD0225020103485</v>
          </cell>
          <cell r="L211" t="str">
            <v>盒</v>
          </cell>
          <cell r="M211">
            <v>4.14</v>
          </cell>
          <cell r="N211">
            <v>1.15</v>
          </cell>
          <cell r="O211">
            <v>1.15</v>
          </cell>
          <cell r="P211">
            <v>1.037</v>
          </cell>
          <cell r="Q211">
            <v>1.10896817743491</v>
          </cell>
          <cell r="R211">
            <v>0.942727272727273</v>
          </cell>
        </row>
        <row r="212">
          <cell r="K212" t="str">
            <v>ZC01AAY0003010201503</v>
          </cell>
          <cell r="L212" t="str">
            <v>盒</v>
          </cell>
          <cell r="M212">
            <v>52</v>
          </cell>
          <cell r="N212">
            <v>10.3174603174603</v>
          </cell>
          <cell r="O212">
            <v>10.3174603174603</v>
          </cell>
          <cell r="P212">
            <v>5.52083333333333</v>
          </cell>
          <cell r="Q212">
            <v>1.86882300089847</v>
          </cell>
          <cell r="R212">
            <v>5.52083333333333</v>
          </cell>
        </row>
        <row r="213">
          <cell r="K213" t="str">
            <v>ZC01AAY0003010301503</v>
          </cell>
          <cell r="L213" t="str">
            <v>盒</v>
          </cell>
          <cell r="M213">
            <v>68.6</v>
          </cell>
          <cell r="N213">
            <v>10.2083333333333</v>
          </cell>
          <cell r="O213">
            <v>10.2083333333333</v>
          </cell>
          <cell r="P213">
            <v>5.52083333333333</v>
          </cell>
          <cell r="Q213">
            <v>1.84905660377359</v>
          </cell>
          <cell r="R213">
            <v>5.52083333333333</v>
          </cell>
        </row>
        <row r="214">
          <cell r="K214" t="str">
            <v>ZC01AAY0003010205342</v>
          </cell>
          <cell r="L214" t="str">
            <v>瓶</v>
          </cell>
          <cell r="M214">
            <v>70.56</v>
          </cell>
          <cell r="N214">
            <v>10.5</v>
          </cell>
          <cell r="O214">
            <v>10.5</v>
          </cell>
          <cell r="P214">
            <v>5.52083333333333</v>
          </cell>
          <cell r="Q214">
            <v>1.90188679245283</v>
          </cell>
          <cell r="R214">
            <v>5.52083333333333</v>
          </cell>
        </row>
        <row r="215">
          <cell r="K215" t="str">
            <v>ZC01AAY0003010105342</v>
          </cell>
          <cell r="L215" t="str">
            <v>盒</v>
          </cell>
          <cell r="M215">
            <v>36.18</v>
          </cell>
          <cell r="N215">
            <v>10.7678571428571</v>
          </cell>
          <cell r="O215">
            <v>10.7678571428571</v>
          </cell>
          <cell r="P215">
            <v>5.52083333333333</v>
          </cell>
          <cell r="Q215">
            <v>1.95040431266846</v>
          </cell>
          <cell r="R215">
            <v>5.52083333333333</v>
          </cell>
        </row>
        <row r="216">
          <cell r="K216" t="str">
            <v>ZC01AAY0757030101334</v>
          </cell>
          <cell r="L216" t="str">
            <v>盒</v>
          </cell>
          <cell r="M216">
            <v>42.28</v>
          </cell>
          <cell r="N216">
            <v>35.231924</v>
          </cell>
          <cell r="O216">
            <v>35.231924</v>
          </cell>
          <cell r="P216">
            <v>5.52083333333333</v>
          </cell>
          <cell r="Q216">
            <v>6.38163151698114</v>
          </cell>
          <cell r="R216">
            <v>5.52083333333333</v>
          </cell>
        </row>
        <row r="217">
          <cell r="K217" t="str">
            <v>ZC01AAY0757010100375</v>
          </cell>
          <cell r="L217" t="str">
            <v>盒</v>
          </cell>
          <cell r="M217">
            <v>18.6</v>
          </cell>
          <cell r="N217">
            <v>15.5</v>
          </cell>
          <cell r="O217">
            <v>15.5</v>
          </cell>
          <cell r="P217">
            <v>5.52083333333333</v>
          </cell>
          <cell r="Q217">
            <v>2.80754716981132</v>
          </cell>
          <cell r="R217">
            <v>5.52083333333333</v>
          </cell>
        </row>
        <row r="218">
          <cell r="K218" t="str">
            <v>ZC01AAY0003010205849</v>
          </cell>
          <cell r="L218" t="str">
            <v>盒</v>
          </cell>
          <cell r="M218">
            <v>52.92</v>
          </cell>
          <cell r="N218">
            <v>7.875</v>
          </cell>
          <cell r="O218">
            <v>7.875</v>
          </cell>
          <cell r="P218">
            <v>5.52083333333333</v>
          </cell>
          <cell r="Q218">
            <v>1.42641509433962</v>
          </cell>
          <cell r="R218">
            <v>5.52083333333333</v>
          </cell>
        </row>
        <row r="219">
          <cell r="K219" t="str">
            <v>ZC01AAY0003010105849</v>
          </cell>
          <cell r="L219" t="str">
            <v>盒</v>
          </cell>
          <cell r="M219">
            <v>35.8</v>
          </cell>
          <cell r="N219">
            <v>7.99107142857143</v>
          </cell>
          <cell r="O219">
            <v>7.99107142857143</v>
          </cell>
          <cell r="P219">
            <v>5.52083333333333</v>
          </cell>
          <cell r="Q219">
            <v>1.44743935309973</v>
          </cell>
          <cell r="R219">
            <v>5.52083333333333</v>
          </cell>
        </row>
        <row r="220">
          <cell r="K220" t="str">
            <v>ZC01AAY0757020103543</v>
          </cell>
          <cell r="L220" t="str">
            <v>盒</v>
          </cell>
          <cell r="M220">
            <v>33.88</v>
          </cell>
          <cell r="N220">
            <v>8.47</v>
          </cell>
          <cell r="O220">
            <v>8.47</v>
          </cell>
          <cell r="P220">
            <v>5.52083333333333</v>
          </cell>
          <cell r="Q220">
            <v>1.53418867924528</v>
          </cell>
          <cell r="R220">
            <v>5.52083333333333</v>
          </cell>
        </row>
        <row r="221">
          <cell r="K221" t="str">
            <v>ZC01AAY0757010103543</v>
          </cell>
          <cell r="L221" t="str">
            <v>盒</v>
          </cell>
          <cell r="M221">
            <v>22.16</v>
          </cell>
          <cell r="N221">
            <v>11.08</v>
          </cell>
          <cell r="O221">
            <v>11.08</v>
          </cell>
          <cell r="P221">
            <v>5.52083333333333</v>
          </cell>
          <cell r="Q221">
            <v>2.00694339622642</v>
          </cell>
          <cell r="R221">
            <v>5.52083333333333</v>
          </cell>
        </row>
        <row r="222">
          <cell r="K222" t="str">
            <v>ZC01AAY0757020203543</v>
          </cell>
          <cell r="L222" t="str">
            <v>盒</v>
          </cell>
          <cell r="M222">
            <v>40.65</v>
          </cell>
          <cell r="N222">
            <v>8.46875</v>
          </cell>
          <cell r="O222">
            <v>8.46875</v>
          </cell>
          <cell r="P222">
            <v>5.52083333333333</v>
          </cell>
          <cell r="Q222">
            <v>1.53396226415094</v>
          </cell>
          <cell r="R222">
            <v>5.52083333333333</v>
          </cell>
        </row>
        <row r="223">
          <cell r="K223" t="str">
            <v>ZC01AAY0757030103543</v>
          </cell>
          <cell r="L223" t="str">
            <v>盒</v>
          </cell>
          <cell r="M223">
            <v>100.25</v>
          </cell>
          <cell r="N223">
            <v>20.05</v>
          </cell>
          <cell r="O223">
            <v>20.05</v>
          </cell>
          <cell r="P223">
            <v>5.52083333333333</v>
          </cell>
          <cell r="Q223">
            <v>3.63169811320755</v>
          </cell>
          <cell r="R223">
            <v>5.52083333333333</v>
          </cell>
        </row>
        <row r="224">
          <cell r="K224" t="str">
            <v>ZC01AAY0757010103430</v>
          </cell>
          <cell r="L224" t="str">
            <v>盒</v>
          </cell>
          <cell r="M224">
            <v>26.5</v>
          </cell>
          <cell r="N224">
            <v>5.52083333333333</v>
          </cell>
          <cell r="O224">
            <v>5.52083333333333</v>
          </cell>
          <cell r="P224">
            <v>5.52083333333333</v>
          </cell>
          <cell r="Q224">
            <v>1</v>
          </cell>
          <cell r="R224">
            <v>5.52083333333333</v>
          </cell>
        </row>
        <row r="225">
          <cell r="K225" t="str">
            <v>ZC01AAY0757010103425</v>
          </cell>
          <cell r="L225" t="str">
            <v>盒</v>
          </cell>
          <cell r="M225">
            <v>17.98</v>
          </cell>
          <cell r="N225">
            <v>7.49166666666667</v>
          </cell>
          <cell r="O225">
            <v>7.49166666666667</v>
          </cell>
          <cell r="P225">
            <v>5.52083333333333</v>
          </cell>
          <cell r="Q225">
            <v>1.35698113207547</v>
          </cell>
          <cell r="R225">
            <v>5.52083333333333</v>
          </cell>
        </row>
        <row r="226">
          <cell r="K226" t="str">
            <v>ZC01AAY0757020503425</v>
          </cell>
          <cell r="L226" t="str">
            <v>盒</v>
          </cell>
          <cell r="M226">
            <v>45.32</v>
          </cell>
          <cell r="N226">
            <v>6.29444444444444</v>
          </cell>
          <cell r="O226">
            <v>6.29444444444444</v>
          </cell>
          <cell r="P226">
            <v>5.52083333333333</v>
          </cell>
          <cell r="Q226">
            <v>1.14012578616352</v>
          </cell>
          <cell r="R226">
            <v>5.52083333333333</v>
          </cell>
        </row>
        <row r="227">
          <cell r="K227" t="str">
            <v>ZA09AAC0505030103793</v>
          </cell>
          <cell r="L227" t="str">
            <v>支</v>
          </cell>
          <cell r="M227">
            <v>13.17</v>
          </cell>
          <cell r="N227">
            <v>85.605</v>
          </cell>
          <cell r="O227">
            <v>85.605</v>
          </cell>
          <cell r="P227">
            <v>46.8</v>
          </cell>
          <cell r="Q227">
            <v>1.82916666666667</v>
          </cell>
          <cell r="R227">
            <v>46.8</v>
          </cell>
        </row>
        <row r="228">
          <cell r="K228" t="str">
            <v>ZA09AAC0505020103729</v>
          </cell>
          <cell r="L228" t="str">
            <v>支</v>
          </cell>
          <cell r="M228">
            <v>13.18</v>
          </cell>
          <cell r="N228">
            <v>85.67</v>
          </cell>
          <cell r="O228">
            <v>85.67</v>
          </cell>
          <cell r="P228">
            <v>46.8</v>
          </cell>
          <cell r="Q228">
            <v>1.83055555555556</v>
          </cell>
          <cell r="R228">
            <v>46.8</v>
          </cell>
        </row>
        <row r="229">
          <cell r="K229" t="str">
            <v>ZA09AAC0505020103776</v>
          </cell>
          <cell r="L229" t="str">
            <v>支</v>
          </cell>
          <cell r="M229">
            <v>15.56</v>
          </cell>
          <cell r="N229">
            <v>101.14</v>
          </cell>
          <cell r="O229">
            <v>101.14</v>
          </cell>
          <cell r="P229">
            <v>46.8</v>
          </cell>
          <cell r="Q229">
            <v>2.16111111111111</v>
          </cell>
          <cell r="R229">
            <v>46.8</v>
          </cell>
        </row>
        <row r="230">
          <cell r="K230" t="str">
            <v>ZA09AAC0505010103820</v>
          </cell>
          <cell r="L230" t="str">
            <v>支</v>
          </cell>
          <cell r="M230">
            <v>7.2</v>
          </cell>
          <cell r="N230">
            <v>46.8</v>
          </cell>
          <cell r="O230">
            <v>46.8</v>
          </cell>
          <cell r="P230">
            <v>46.8</v>
          </cell>
          <cell r="Q230">
            <v>1</v>
          </cell>
          <cell r="R230">
            <v>46.8</v>
          </cell>
        </row>
        <row r="231">
          <cell r="K231" t="str">
            <v>ZA09AAC0505010203784</v>
          </cell>
          <cell r="L231" t="str">
            <v>支</v>
          </cell>
          <cell r="M231">
            <v>18.3</v>
          </cell>
          <cell r="N231">
            <v>118.95</v>
          </cell>
          <cell r="O231">
            <v>118.95</v>
          </cell>
          <cell r="P231">
            <v>46.8</v>
          </cell>
          <cell r="Q231">
            <v>2.54166666666667</v>
          </cell>
          <cell r="R231">
            <v>46.8</v>
          </cell>
        </row>
        <row r="232">
          <cell r="K232" t="str">
            <v>ZA12GAN0050010200374</v>
          </cell>
          <cell r="L232" t="str">
            <v>盒</v>
          </cell>
          <cell r="M232">
            <v>11.52</v>
          </cell>
          <cell r="N232">
            <v>2.88</v>
          </cell>
          <cell r="O232">
            <v>2.61818181818182</v>
          </cell>
          <cell r="P232">
            <v>2.88</v>
          </cell>
          <cell r="Q232">
            <v>1</v>
          </cell>
          <cell r="R232">
            <v>2.61818181818182</v>
          </cell>
        </row>
        <row r="233">
          <cell r="K233" t="str">
            <v>ZA12GAN0050020100374</v>
          </cell>
          <cell r="L233" t="str">
            <v>盒</v>
          </cell>
          <cell r="M233">
            <v>22.39</v>
          </cell>
          <cell r="N233">
            <v>4.198125</v>
          </cell>
          <cell r="O233">
            <v>3.81647727272727</v>
          </cell>
          <cell r="P233">
            <v>2.88</v>
          </cell>
          <cell r="Q233">
            <v>1.45768229166667</v>
          </cell>
          <cell r="R233">
            <v>2.61818181818182</v>
          </cell>
        </row>
        <row r="234">
          <cell r="K234" t="str">
            <v>ZA12GAN0049010201283</v>
          </cell>
          <cell r="L234" t="str">
            <v>盒</v>
          </cell>
          <cell r="M234">
            <v>16.6</v>
          </cell>
          <cell r="N234">
            <v>4.15</v>
          </cell>
          <cell r="O234">
            <v>4.15</v>
          </cell>
          <cell r="P234">
            <v>2.88</v>
          </cell>
          <cell r="Q234">
            <v>1.44097222222222</v>
          </cell>
          <cell r="R234">
            <v>2.61818181818182</v>
          </cell>
        </row>
        <row r="235">
          <cell r="K235" t="str">
            <v>ZA12GAN0049010101283</v>
          </cell>
          <cell r="L235" t="str">
            <v>盒</v>
          </cell>
          <cell r="M235">
            <v>11.23</v>
          </cell>
          <cell r="N235">
            <v>4.21125</v>
          </cell>
          <cell r="O235">
            <v>4.21125</v>
          </cell>
          <cell r="P235">
            <v>2.88</v>
          </cell>
          <cell r="Q235">
            <v>1.46223958333333</v>
          </cell>
          <cell r="R235">
            <v>2.61818181818182</v>
          </cell>
        </row>
        <row r="236">
          <cell r="K236" t="str">
            <v>ZA12GAN0049010301283</v>
          </cell>
          <cell r="L236" t="str">
            <v>盒</v>
          </cell>
          <cell r="M236">
            <v>21.9</v>
          </cell>
          <cell r="N236">
            <v>4.10625</v>
          </cell>
          <cell r="O236">
            <v>4.10625</v>
          </cell>
          <cell r="P236">
            <v>2.88</v>
          </cell>
          <cell r="Q236">
            <v>1.42578125</v>
          </cell>
          <cell r="R236">
            <v>2.61818181818182</v>
          </cell>
        </row>
        <row r="237">
          <cell r="K237" t="str">
            <v>ZA12GAN0049010202295</v>
          </cell>
          <cell r="L237" t="str">
            <v>盒</v>
          </cell>
          <cell r="M237">
            <v>16.18</v>
          </cell>
          <cell r="N237">
            <v>4.045</v>
          </cell>
          <cell r="O237">
            <v>4.045</v>
          </cell>
          <cell r="P237">
            <v>2.88</v>
          </cell>
          <cell r="Q237">
            <v>1.40451388888889</v>
          </cell>
          <cell r="R237">
            <v>2.61818181818182</v>
          </cell>
        </row>
        <row r="238">
          <cell r="K238" t="str">
            <v>ZA09BAD0254010102017</v>
          </cell>
          <cell r="L238" t="str">
            <v>盒</v>
          </cell>
          <cell r="M238">
            <v>17.14</v>
          </cell>
          <cell r="N238">
            <v>3.50590909090909</v>
          </cell>
          <cell r="O238">
            <v>3.50590909090909</v>
          </cell>
          <cell r="P238">
            <v>1.0425</v>
          </cell>
          <cell r="Q238">
            <v>3.36298234139961</v>
          </cell>
          <cell r="R238">
            <v>1.0425</v>
          </cell>
        </row>
        <row r="239">
          <cell r="K239" t="str">
            <v>ZA09BAD0404010202017</v>
          </cell>
          <cell r="L239" t="str">
            <v>盒</v>
          </cell>
          <cell r="M239">
            <v>38.8</v>
          </cell>
          <cell r="N239">
            <v>5.82</v>
          </cell>
          <cell r="O239">
            <v>5.82</v>
          </cell>
          <cell r="P239">
            <v>1.0425</v>
          </cell>
          <cell r="Q239">
            <v>5.58273381294964</v>
          </cell>
          <cell r="R239">
            <v>1.0425</v>
          </cell>
        </row>
        <row r="240">
          <cell r="K240" t="str">
            <v>ZA09BAD0404010203022</v>
          </cell>
          <cell r="L240" t="str">
            <v>盒</v>
          </cell>
          <cell r="M240">
            <v>9</v>
          </cell>
          <cell r="N240">
            <v>1.125</v>
          </cell>
          <cell r="O240">
            <v>1.125</v>
          </cell>
          <cell r="P240">
            <v>1.0425</v>
          </cell>
          <cell r="Q240">
            <v>1.07913669064748</v>
          </cell>
          <cell r="R240">
            <v>1.0425</v>
          </cell>
        </row>
        <row r="241">
          <cell r="K241" t="str">
            <v>ZA09BAD0404010103022</v>
          </cell>
          <cell r="L241" t="str">
            <v>盒</v>
          </cell>
          <cell r="M241">
            <v>6.08</v>
          </cell>
          <cell r="N241">
            <v>1.14</v>
          </cell>
          <cell r="O241">
            <v>1.14</v>
          </cell>
          <cell r="P241">
            <v>1.0425</v>
          </cell>
          <cell r="Q241">
            <v>1.09352517985612</v>
          </cell>
          <cell r="R241">
            <v>1.0425</v>
          </cell>
        </row>
        <row r="242">
          <cell r="K242" t="str">
            <v>ZA09BAD0404010103944</v>
          </cell>
          <cell r="L242" t="str">
            <v>盒</v>
          </cell>
          <cell r="M242">
            <v>18.8</v>
          </cell>
          <cell r="N242">
            <v>3.525</v>
          </cell>
          <cell r="O242">
            <v>3.525</v>
          </cell>
          <cell r="P242">
            <v>1.0425</v>
          </cell>
          <cell r="Q242">
            <v>3.38129496402878</v>
          </cell>
          <cell r="R242">
            <v>1.0425</v>
          </cell>
        </row>
        <row r="243">
          <cell r="K243" t="str">
            <v>ZA09BAD0404010105858</v>
          </cell>
          <cell r="L243" t="str">
            <v>盒</v>
          </cell>
          <cell r="M243">
            <v>21.8</v>
          </cell>
          <cell r="N243">
            <v>3.27</v>
          </cell>
          <cell r="O243">
            <v>3.27</v>
          </cell>
          <cell r="P243">
            <v>1.0425</v>
          </cell>
          <cell r="Q243">
            <v>3.13669064748201</v>
          </cell>
          <cell r="R243">
            <v>1.0425</v>
          </cell>
        </row>
        <row r="244">
          <cell r="K244" t="str">
            <v>ZA09BAD0404010102181</v>
          </cell>
          <cell r="L244" t="str">
            <v>盒</v>
          </cell>
          <cell r="M244">
            <v>5.56</v>
          </cell>
          <cell r="N244">
            <v>1.0425</v>
          </cell>
          <cell r="O244">
            <v>1.0425</v>
          </cell>
          <cell r="P244">
            <v>1.0425</v>
          </cell>
          <cell r="Q244">
            <v>1</v>
          </cell>
          <cell r="R244">
            <v>1.0425</v>
          </cell>
        </row>
        <row r="245">
          <cell r="K245" t="str">
            <v>ZA09BAD0404010202513</v>
          </cell>
          <cell r="L245" t="str">
            <v>盒</v>
          </cell>
          <cell r="M245">
            <v>19.86</v>
          </cell>
          <cell r="N245">
            <v>3.72375</v>
          </cell>
          <cell r="O245">
            <v>3.72375</v>
          </cell>
          <cell r="P245">
            <v>1.0425</v>
          </cell>
          <cell r="Q245">
            <v>3.57194244604317</v>
          </cell>
          <cell r="R245">
            <v>1.0425</v>
          </cell>
        </row>
        <row r="246">
          <cell r="K246" t="str">
            <v>ZA09BAD0404010202204</v>
          </cell>
          <cell r="L246" t="str">
            <v>盒</v>
          </cell>
          <cell r="M246">
            <v>8.33</v>
          </cell>
          <cell r="N246">
            <v>1.04125</v>
          </cell>
          <cell r="O246">
            <v>1.04125</v>
          </cell>
          <cell r="P246">
            <v>1.0425</v>
          </cell>
          <cell r="Q246">
            <v>0.998800959232614</v>
          </cell>
          <cell r="R246">
            <v>1.0425</v>
          </cell>
        </row>
        <row r="247">
          <cell r="K247" t="str">
            <v>ZA09BAD0404010302204</v>
          </cell>
          <cell r="L247" t="str">
            <v>盒</v>
          </cell>
          <cell r="M247">
            <v>10.99</v>
          </cell>
          <cell r="N247">
            <v>1.0303125</v>
          </cell>
          <cell r="O247">
            <v>1.0303125</v>
          </cell>
          <cell r="P247">
            <v>1.0425</v>
          </cell>
          <cell r="Q247">
            <v>0.988309352517986</v>
          </cell>
          <cell r="R247">
            <v>1.0425</v>
          </cell>
        </row>
        <row r="248">
          <cell r="K248" t="str">
            <v>ZA04BAQ0392020300375</v>
          </cell>
          <cell r="L248" t="str">
            <v>盒</v>
          </cell>
          <cell r="M248">
            <v>14.88</v>
          </cell>
          <cell r="N248">
            <v>1.984</v>
          </cell>
          <cell r="O248">
            <v>1.984</v>
          </cell>
          <cell r="P248">
            <v>1.53</v>
          </cell>
          <cell r="Q248">
            <v>1.29673202614379</v>
          </cell>
          <cell r="R248">
            <v>1.12098214285714</v>
          </cell>
        </row>
        <row r="249">
          <cell r="K249" t="str">
            <v>ZA04BAQ0391010300375</v>
          </cell>
          <cell r="L249" t="str">
            <v>盒</v>
          </cell>
          <cell r="M249">
            <v>7.94</v>
          </cell>
          <cell r="N249">
            <v>1.985</v>
          </cell>
          <cell r="O249">
            <v>1.985</v>
          </cell>
          <cell r="P249">
            <v>1.53</v>
          </cell>
          <cell r="Q249">
            <v>1.29738562091503</v>
          </cell>
          <cell r="R249">
            <v>1.12098214285714</v>
          </cell>
        </row>
        <row r="250">
          <cell r="K250" t="str">
            <v>ZA04BAQ0392020100375</v>
          </cell>
          <cell r="L250" t="str">
            <v>盒</v>
          </cell>
          <cell r="M250">
            <v>7.44</v>
          </cell>
          <cell r="N250">
            <v>1.984</v>
          </cell>
          <cell r="O250">
            <v>1.984</v>
          </cell>
          <cell r="P250">
            <v>1.53</v>
          </cell>
          <cell r="Q250">
            <v>1.29673202614379</v>
          </cell>
          <cell r="R250">
            <v>1.12098214285714</v>
          </cell>
        </row>
        <row r="251">
          <cell r="K251" t="str">
            <v>ZA04BAQ0392020400375</v>
          </cell>
          <cell r="L251" t="str">
            <v>盒</v>
          </cell>
          <cell r="M251">
            <v>22.32</v>
          </cell>
          <cell r="N251">
            <v>1.984</v>
          </cell>
          <cell r="O251">
            <v>1.984</v>
          </cell>
          <cell r="P251">
            <v>1.53</v>
          </cell>
          <cell r="Q251">
            <v>1.29673202614379</v>
          </cell>
          <cell r="R251">
            <v>1.12098214285714</v>
          </cell>
        </row>
        <row r="252">
          <cell r="K252" t="str">
            <v>ZA04BAQ0396020302729</v>
          </cell>
          <cell r="L252" t="str">
            <v>盒</v>
          </cell>
          <cell r="M252">
            <v>8.37</v>
          </cell>
          <cell r="N252">
            <v>1.12098214285714</v>
          </cell>
          <cell r="O252">
            <v>1.12098214285714</v>
          </cell>
          <cell r="P252">
            <v>1.53</v>
          </cell>
          <cell r="Q252">
            <v>0.732668067226891</v>
          </cell>
          <cell r="R252">
            <v>1.12098214285714</v>
          </cell>
        </row>
        <row r="253">
          <cell r="K253" t="str">
            <v>ZA04BAQ0396010202729</v>
          </cell>
          <cell r="L253" t="str">
            <v>盒</v>
          </cell>
          <cell r="M253">
            <v>12.36</v>
          </cell>
          <cell r="N253">
            <v>2.20714285714286</v>
          </cell>
          <cell r="O253">
            <v>2.20714285714286</v>
          </cell>
          <cell r="P253">
            <v>1.53</v>
          </cell>
          <cell r="Q253">
            <v>1.44257703081232</v>
          </cell>
          <cell r="R253">
            <v>1.12098214285714</v>
          </cell>
        </row>
        <row r="254">
          <cell r="K254" t="str">
            <v>ZA04BAQ0396030102729</v>
          </cell>
          <cell r="L254" t="str">
            <v>盒</v>
          </cell>
          <cell r="M254">
            <v>12.37</v>
          </cell>
          <cell r="N254">
            <v>1.10446428571429</v>
          </cell>
          <cell r="O254">
            <v>1.10446428571429</v>
          </cell>
          <cell r="P254">
            <v>1.53</v>
          </cell>
          <cell r="Q254">
            <v>0.7218720821662</v>
          </cell>
          <cell r="R254">
            <v>1.12098214285714</v>
          </cell>
        </row>
        <row r="255">
          <cell r="K255" t="str">
            <v>ZA04BAQ0395010403665</v>
          </cell>
          <cell r="L255" t="str">
            <v>盒</v>
          </cell>
          <cell r="M255">
            <v>12.24</v>
          </cell>
          <cell r="N255">
            <v>1.39090909090909</v>
          </cell>
          <cell r="O255">
            <v>1.39090909090909</v>
          </cell>
          <cell r="P255">
            <v>1.53</v>
          </cell>
          <cell r="Q255">
            <v>0.909090909090909</v>
          </cell>
          <cell r="R255">
            <v>1.12098214285714</v>
          </cell>
        </row>
        <row r="256">
          <cell r="K256" t="str">
            <v>ZA04BAQ0395010303665</v>
          </cell>
          <cell r="L256" t="str">
            <v>盒</v>
          </cell>
          <cell r="M256">
            <v>8.28</v>
          </cell>
          <cell r="N256">
            <v>1.41136363636364</v>
          </cell>
          <cell r="O256">
            <v>1.41136363636364</v>
          </cell>
          <cell r="P256">
            <v>1.53</v>
          </cell>
          <cell r="Q256">
            <v>0.922459893048128</v>
          </cell>
          <cell r="R256">
            <v>1.12098214285714</v>
          </cell>
        </row>
        <row r="257">
          <cell r="K257" t="str">
            <v>ZA04BAQ0395010503665</v>
          </cell>
          <cell r="L257" t="str">
            <v>盒</v>
          </cell>
          <cell r="M257">
            <v>16.14</v>
          </cell>
          <cell r="N257">
            <v>1.37556818181818</v>
          </cell>
          <cell r="O257">
            <v>1.37556818181818</v>
          </cell>
          <cell r="P257">
            <v>1.53</v>
          </cell>
          <cell r="Q257">
            <v>0.899064171122995</v>
          </cell>
          <cell r="R257">
            <v>1.12098214285714</v>
          </cell>
        </row>
        <row r="258">
          <cell r="K258" t="str">
            <v>ZA04BAQ0390010503704</v>
          </cell>
          <cell r="L258" t="str">
            <v>盒</v>
          </cell>
          <cell r="M258">
            <v>12.5</v>
          </cell>
          <cell r="N258">
            <v>2.60416666666667</v>
          </cell>
          <cell r="O258">
            <v>2.60416666666667</v>
          </cell>
          <cell r="P258">
            <v>1.53</v>
          </cell>
          <cell r="Q258">
            <v>1.7020697167756</v>
          </cell>
          <cell r="R258">
            <v>1.12098214285714</v>
          </cell>
        </row>
        <row r="259">
          <cell r="K259" t="str">
            <v>ZA04BAQ0395010304631</v>
          </cell>
          <cell r="L259" t="str">
            <v>盒</v>
          </cell>
          <cell r="M259">
            <v>13.58</v>
          </cell>
          <cell r="N259">
            <v>1.54318181818182</v>
          </cell>
          <cell r="O259">
            <v>1.54318181818182</v>
          </cell>
          <cell r="P259">
            <v>1.53</v>
          </cell>
          <cell r="Q259">
            <v>1.0086155674391</v>
          </cell>
          <cell r="R259">
            <v>1.12098214285714</v>
          </cell>
        </row>
        <row r="260">
          <cell r="K260" t="str">
            <v>ZA04BAQ0395010404631</v>
          </cell>
          <cell r="L260" t="str">
            <v>盒</v>
          </cell>
          <cell r="M260">
            <v>17.91</v>
          </cell>
          <cell r="N260">
            <v>1.52642045454545</v>
          </cell>
          <cell r="O260">
            <v>1.52642045454545</v>
          </cell>
          <cell r="P260">
            <v>1.53</v>
          </cell>
          <cell r="Q260">
            <v>0.997660427807486</v>
          </cell>
          <cell r="R260">
            <v>1.12098214285714</v>
          </cell>
        </row>
        <row r="261">
          <cell r="K261" t="str">
            <v>ZA04BAQ0397010202820</v>
          </cell>
          <cell r="L261" t="str">
            <v>支</v>
          </cell>
          <cell r="M261">
            <v>2.45</v>
          </cell>
          <cell r="N261">
            <v>36.75</v>
          </cell>
          <cell r="O261">
            <v>36.75</v>
          </cell>
          <cell r="P261">
            <v>14.85</v>
          </cell>
          <cell r="Q261">
            <v>2.47474747474747</v>
          </cell>
          <cell r="R261">
            <v>14.85</v>
          </cell>
        </row>
        <row r="262">
          <cell r="K262" t="str">
            <v>ZA04BAQ0397030202646</v>
          </cell>
          <cell r="L262" t="str">
            <v>支</v>
          </cell>
          <cell r="M262">
            <v>7.42</v>
          </cell>
          <cell r="N262">
            <v>44.52</v>
          </cell>
          <cell r="O262">
            <v>44.52</v>
          </cell>
          <cell r="P262">
            <v>14.85</v>
          </cell>
          <cell r="Q262">
            <v>2.9979797979798</v>
          </cell>
          <cell r="R262">
            <v>14.85</v>
          </cell>
        </row>
        <row r="263">
          <cell r="K263" t="str">
            <v>ZA04BAQ0397030100365</v>
          </cell>
          <cell r="L263" t="str">
            <v>支</v>
          </cell>
          <cell r="M263">
            <v>2.97</v>
          </cell>
          <cell r="N263">
            <v>44.55</v>
          </cell>
          <cell r="O263">
            <v>44.55</v>
          </cell>
          <cell r="P263">
            <v>14.85</v>
          </cell>
          <cell r="Q263">
            <v>3</v>
          </cell>
          <cell r="R263">
            <v>14.85</v>
          </cell>
        </row>
        <row r="264">
          <cell r="K264" t="str">
            <v>ZA04BAQ0397040100365</v>
          </cell>
          <cell r="L264" t="str">
            <v>支</v>
          </cell>
          <cell r="M264">
            <v>13.17</v>
          </cell>
          <cell r="N264">
            <v>39.51</v>
          </cell>
          <cell r="O264">
            <v>39.51</v>
          </cell>
          <cell r="P264">
            <v>14.85</v>
          </cell>
          <cell r="Q264">
            <v>2.66060606060606</v>
          </cell>
          <cell r="R264">
            <v>14.85</v>
          </cell>
        </row>
        <row r="265">
          <cell r="K265" t="str">
            <v>ZA04BAQ0397030100375</v>
          </cell>
          <cell r="L265" t="str">
            <v>支</v>
          </cell>
          <cell r="M265">
            <v>2.97</v>
          </cell>
          <cell r="N265">
            <v>44.55</v>
          </cell>
          <cell r="O265">
            <v>44.55</v>
          </cell>
          <cell r="P265">
            <v>14.85</v>
          </cell>
          <cell r="Q265">
            <v>3</v>
          </cell>
          <cell r="R265">
            <v>14.85</v>
          </cell>
        </row>
        <row r="266">
          <cell r="K266" t="str">
            <v>ZA04BAQ0397040100375</v>
          </cell>
          <cell r="L266" t="str">
            <v>支</v>
          </cell>
          <cell r="M266">
            <v>10.07</v>
          </cell>
          <cell r="N266">
            <v>30.21</v>
          </cell>
          <cell r="O266">
            <v>30.21</v>
          </cell>
          <cell r="P266">
            <v>14.85</v>
          </cell>
          <cell r="Q266">
            <v>2.03434343434343</v>
          </cell>
          <cell r="R266">
            <v>14.85</v>
          </cell>
        </row>
        <row r="267">
          <cell r="K267" t="str">
            <v>ZA04BAQ0397010100223</v>
          </cell>
          <cell r="L267" t="str">
            <v>支</v>
          </cell>
          <cell r="M267">
            <v>14.85</v>
          </cell>
          <cell r="N267">
            <v>44.55</v>
          </cell>
          <cell r="O267">
            <v>44.55</v>
          </cell>
          <cell r="P267">
            <v>14.85</v>
          </cell>
          <cell r="Q267">
            <v>3</v>
          </cell>
          <cell r="R267">
            <v>14.85</v>
          </cell>
        </row>
        <row r="268">
          <cell r="K268" t="str">
            <v>ZA04BAQ0397020100223</v>
          </cell>
          <cell r="L268" t="str">
            <v>支</v>
          </cell>
          <cell r="M268">
            <v>2.97</v>
          </cell>
          <cell r="N268">
            <v>44.55</v>
          </cell>
          <cell r="O268">
            <v>44.55</v>
          </cell>
          <cell r="P268">
            <v>14.85</v>
          </cell>
          <cell r="Q268">
            <v>3</v>
          </cell>
          <cell r="R268">
            <v>14.85</v>
          </cell>
        </row>
        <row r="269">
          <cell r="K269" t="str">
            <v>ZA04BAQ0397020102943</v>
          </cell>
          <cell r="L269" t="str">
            <v>支</v>
          </cell>
          <cell r="M269">
            <v>0.99</v>
          </cell>
          <cell r="N269">
            <v>14.85</v>
          </cell>
          <cell r="O269">
            <v>14.85</v>
          </cell>
          <cell r="P269">
            <v>14.85</v>
          </cell>
          <cell r="Q269">
            <v>1</v>
          </cell>
          <cell r="R269">
            <v>14.85</v>
          </cell>
        </row>
        <row r="270">
          <cell r="K270" t="str">
            <v>ZA04BAQ0397010102943</v>
          </cell>
          <cell r="L270" t="str">
            <v>支</v>
          </cell>
          <cell r="M270">
            <v>3.54</v>
          </cell>
          <cell r="N270">
            <v>10.62</v>
          </cell>
          <cell r="O270">
            <v>10.62</v>
          </cell>
          <cell r="P270">
            <v>14.85</v>
          </cell>
          <cell r="Q270">
            <v>0.715151515151515</v>
          </cell>
          <cell r="R270">
            <v>14.85</v>
          </cell>
        </row>
        <row r="271">
          <cell r="K271" t="str">
            <v>ZA04BAQ0397040102943</v>
          </cell>
          <cell r="L271" t="str">
            <v>支</v>
          </cell>
          <cell r="M271">
            <v>2.31</v>
          </cell>
          <cell r="N271">
            <v>13.86</v>
          </cell>
          <cell r="O271">
            <v>13.86</v>
          </cell>
          <cell r="P271">
            <v>14.85</v>
          </cell>
          <cell r="Q271">
            <v>0.933333333333333</v>
          </cell>
          <cell r="R271">
            <v>14.85</v>
          </cell>
        </row>
        <row r="272">
          <cell r="K272" t="str">
            <v>ZA04BAQ0397030103060</v>
          </cell>
          <cell r="L272" t="str">
            <v>支</v>
          </cell>
          <cell r="M272">
            <v>0.99</v>
          </cell>
          <cell r="N272">
            <v>14.85</v>
          </cell>
          <cell r="O272">
            <v>14.85</v>
          </cell>
          <cell r="P272">
            <v>14.85</v>
          </cell>
          <cell r="Q272">
            <v>1</v>
          </cell>
          <cell r="R272">
            <v>14.85</v>
          </cell>
        </row>
        <row r="273">
          <cell r="K273" t="str">
            <v>ZA04BAQ0397030203060</v>
          </cell>
          <cell r="L273" t="str">
            <v>支</v>
          </cell>
          <cell r="M273">
            <v>3.55</v>
          </cell>
          <cell r="N273">
            <v>10.65</v>
          </cell>
          <cell r="O273">
            <v>10.65</v>
          </cell>
          <cell r="P273">
            <v>14.85</v>
          </cell>
          <cell r="Q273">
            <v>0.717171717171717</v>
          </cell>
          <cell r="R273">
            <v>14.85</v>
          </cell>
        </row>
        <row r="274">
          <cell r="K274" t="str">
            <v>ZD02BAB0238010405763</v>
          </cell>
          <cell r="L274" t="str">
            <v>盒</v>
          </cell>
          <cell r="M274">
            <v>38.04</v>
          </cell>
          <cell r="N274">
            <v>3.17</v>
          </cell>
          <cell r="O274">
            <v>3.17</v>
          </cell>
          <cell r="P274">
            <v>3.17</v>
          </cell>
          <cell r="Q274">
            <v>1</v>
          </cell>
          <cell r="R274">
            <v>3.17</v>
          </cell>
        </row>
        <row r="275">
          <cell r="K275" t="str">
            <v>ZD02BAB0238010505763</v>
          </cell>
          <cell r="L275" t="str">
            <v>盒</v>
          </cell>
          <cell r="M275">
            <v>44.38</v>
          </cell>
          <cell r="N275">
            <v>3.17</v>
          </cell>
          <cell r="O275">
            <v>3.17</v>
          </cell>
          <cell r="P275">
            <v>3.17</v>
          </cell>
          <cell r="Q275">
            <v>1</v>
          </cell>
          <cell r="R275">
            <v>3.17</v>
          </cell>
        </row>
        <row r="276">
          <cell r="K276" t="str">
            <v>ZD02BAB0236010105377</v>
          </cell>
          <cell r="L276" t="str">
            <v>盒</v>
          </cell>
          <cell r="M276">
            <v>6.21</v>
          </cell>
          <cell r="N276">
            <v>6.21</v>
          </cell>
          <cell r="O276">
            <v>6.21</v>
          </cell>
          <cell r="P276">
            <v>3.17</v>
          </cell>
          <cell r="Q276">
            <v>1.9589905362776</v>
          </cell>
          <cell r="R276">
            <v>3.17</v>
          </cell>
        </row>
        <row r="277">
          <cell r="K277" t="str">
            <v>ZD02BAB0236010305377</v>
          </cell>
          <cell r="L277" t="str">
            <v>盒</v>
          </cell>
          <cell r="M277">
            <v>18.63</v>
          </cell>
          <cell r="N277">
            <v>6.21</v>
          </cell>
          <cell r="O277">
            <v>6.21</v>
          </cell>
          <cell r="P277">
            <v>3.17</v>
          </cell>
          <cell r="Q277">
            <v>1.9589905362776</v>
          </cell>
          <cell r="R277">
            <v>3.17</v>
          </cell>
        </row>
        <row r="278">
          <cell r="K278" t="str">
            <v>ZA09GAC0123010203050</v>
          </cell>
          <cell r="L278" t="str">
            <v>盒</v>
          </cell>
          <cell r="M278">
            <v>25.01</v>
          </cell>
          <cell r="N278">
            <v>2.501</v>
          </cell>
          <cell r="O278">
            <v>2.501</v>
          </cell>
          <cell r="P278">
            <v>2.501</v>
          </cell>
          <cell r="Q278">
            <v>1</v>
          </cell>
          <cell r="R278">
            <v>2.10545454545455</v>
          </cell>
        </row>
        <row r="279">
          <cell r="K279" t="str">
            <v>ZA09GAC0124020204012</v>
          </cell>
          <cell r="L279" t="str">
            <v>盒</v>
          </cell>
          <cell r="M279">
            <v>19.3</v>
          </cell>
          <cell r="N279">
            <v>2.10545454545455</v>
          </cell>
          <cell r="O279">
            <v>2.10545454545455</v>
          </cell>
          <cell r="P279">
            <v>2.501</v>
          </cell>
          <cell r="Q279">
            <v>0.841845080149758</v>
          </cell>
          <cell r="R279">
            <v>2.10545454545455</v>
          </cell>
        </row>
        <row r="280">
          <cell r="K280" t="str">
            <v>ZA09GAC0125010400347</v>
          </cell>
          <cell r="L280" t="str">
            <v>瓶</v>
          </cell>
          <cell r="M280">
            <v>33.02</v>
          </cell>
          <cell r="N280">
            <v>2.70163636363636</v>
          </cell>
          <cell r="O280">
            <v>2.70163636363636</v>
          </cell>
          <cell r="P280">
            <v>2.501</v>
          </cell>
          <cell r="Q280">
            <v>1.08022245647196</v>
          </cell>
          <cell r="R280">
            <v>2.10545454545455</v>
          </cell>
        </row>
        <row r="281">
          <cell r="K281" t="str">
            <v>ZA09GAC0125010200347</v>
          </cell>
          <cell r="L281" t="str">
            <v>瓶</v>
          </cell>
          <cell r="M281">
            <v>15.29</v>
          </cell>
          <cell r="N281">
            <v>2.78</v>
          </cell>
          <cell r="O281">
            <v>2.78</v>
          </cell>
          <cell r="P281">
            <v>2.501</v>
          </cell>
          <cell r="Q281">
            <v>1.11155537784886</v>
          </cell>
          <cell r="R281">
            <v>2.10545454545455</v>
          </cell>
        </row>
        <row r="282">
          <cell r="K282" t="str">
            <v>ZA09GAC0125010300347</v>
          </cell>
          <cell r="L282" t="str">
            <v>瓶</v>
          </cell>
          <cell r="M282">
            <v>24.06</v>
          </cell>
          <cell r="N282">
            <v>2.73409090909091</v>
          </cell>
          <cell r="O282">
            <v>2.73409090909091</v>
          </cell>
          <cell r="P282">
            <v>2.501</v>
          </cell>
          <cell r="Q282">
            <v>1.09319908400276</v>
          </cell>
          <cell r="R282">
            <v>2.10545454545455</v>
          </cell>
        </row>
        <row r="283">
          <cell r="K283" t="str">
            <v>ZA09GAC0123010202453</v>
          </cell>
          <cell r="L283" t="str">
            <v>盒</v>
          </cell>
          <cell r="M283">
            <v>9.99</v>
          </cell>
          <cell r="N283">
            <v>2.4975</v>
          </cell>
          <cell r="O283">
            <v>2.4975</v>
          </cell>
          <cell r="P283">
            <v>2.501</v>
          </cell>
          <cell r="Q283">
            <v>0.99860055977609</v>
          </cell>
          <cell r="R283">
            <v>2.10545454545455</v>
          </cell>
        </row>
        <row r="284">
          <cell r="K284" t="str">
            <v>ZA09GAC0123010302453</v>
          </cell>
          <cell r="L284" t="str">
            <v>盒</v>
          </cell>
          <cell r="M284">
            <v>16.34</v>
          </cell>
          <cell r="N284">
            <v>2.451</v>
          </cell>
          <cell r="O284">
            <v>2.451</v>
          </cell>
          <cell r="P284">
            <v>2.501</v>
          </cell>
          <cell r="Q284">
            <v>0.980007996801279</v>
          </cell>
          <cell r="R284">
            <v>2.10545454545455</v>
          </cell>
        </row>
        <row r="285">
          <cell r="K285" t="str">
            <v>ZA09GAC0123010402453</v>
          </cell>
          <cell r="L285" t="str">
            <v>盒</v>
          </cell>
          <cell r="M285">
            <v>25.7</v>
          </cell>
          <cell r="N285">
            <v>2.409375</v>
          </cell>
          <cell r="O285">
            <v>2.409375</v>
          </cell>
          <cell r="P285">
            <v>2.501</v>
          </cell>
          <cell r="Q285">
            <v>0.963364654138345</v>
          </cell>
          <cell r="R285">
            <v>2.10545454545455</v>
          </cell>
        </row>
        <row r="286">
          <cell r="K286" t="str">
            <v>ZA11AAD0353010605853</v>
          </cell>
          <cell r="L286" t="str">
            <v>瓶</v>
          </cell>
          <cell r="M286">
            <v>19.38</v>
          </cell>
          <cell r="N286">
            <v>2.907</v>
          </cell>
          <cell r="O286">
            <v>2.907</v>
          </cell>
          <cell r="P286">
            <v>0.99</v>
          </cell>
          <cell r="Q286">
            <v>2.93636363636364</v>
          </cell>
          <cell r="R286">
            <v>0.792</v>
          </cell>
        </row>
        <row r="287">
          <cell r="K287" t="str">
            <v>ZA11AAD0353010305853</v>
          </cell>
          <cell r="L287" t="str">
            <v>盒</v>
          </cell>
          <cell r="M287">
            <v>11.84</v>
          </cell>
          <cell r="N287">
            <v>2.96</v>
          </cell>
          <cell r="O287">
            <v>2.96</v>
          </cell>
          <cell r="P287">
            <v>0.99</v>
          </cell>
          <cell r="Q287">
            <v>2.98989898989899</v>
          </cell>
          <cell r="R287">
            <v>0.792</v>
          </cell>
        </row>
        <row r="288">
          <cell r="K288" t="str">
            <v>ZA11AAD0353010405853</v>
          </cell>
          <cell r="L288" t="str">
            <v>瓶</v>
          </cell>
          <cell r="M288">
            <v>14.68</v>
          </cell>
          <cell r="N288">
            <v>2.936</v>
          </cell>
          <cell r="O288">
            <v>2.936</v>
          </cell>
          <cell r="P288">
            <v>0.99</v>
          </cell>
          <cell r="Q288">
            <v>2.96565656565657</v>
          </cell>
          <cell r="R288">
            <v>0.792</v>
          </cell>
        </row>
        <row r="289">
          <cell r="K289" t="str">
            <v>ZA11AAD0353010505853</v>
          </cell>
          <cell r="L289" t="str">
            <v>瓶</v>
          </cell>
          <cell r="M289">
            <v>16.25</v>
          </cell>
          <cell r="N289">
            <v>2.925</v>
          </cell>
          <cell r="O289">
            <v>2.925</v>
          </cell>
          <cell r="P289">
            <v>0.99</v>
          </cell>
          <cell r="Q289">
            <v>2.95454545454545</v>
          </cell>
          <cell r="R289">
            <v>0.792</v>
          </cell>
        </row>
        <row r="290">
          <cell r="K290" t="str">
            <v>ZA11AAD0353010705853</v>
          </cell>
          <cell r="L290" t="str">
            <v>瓶</v>
          </cell>
          <cell r="M290">
            <v>20.93</v>
          </cell>
          <cell r="N290">
            <v>2.898</v>
          </cell>
          <cell r="O290">
            <v>2.898</v>
          </cell>
          <cell r="P290">
            <v>0.99</v>
          </cell>
          <cell r="Q290">
            <v>2.92727272727273</v>
          </cell>
          <cell r="R290">
            <v>0.792</v>
          </cell>
        </row>
        <row r="291">
          <cell r="K291" t="str">
            <v>ZA11AAD0353010805853</v>
          </cell>
          <cell r="L291" t="str">
            <v>瓶</v>
          </cell>
          <cell r="M291">
            <v>28.64</v>
          </cell>
          <cell r="N291">
            <v>2.864</v>
          </cell>
          <cell r="O291">
            <v>2.864</v>
          </cell>
          <cell r="P291">
            <v>0.99</v>
          </cell>
          <cell r="Q291">
            <v>2.89292929292929</v>
          </cell>
          <cell r="R291">
            <v>0.792</v>
          </cell>
        </row>
        <row r="292">
          <cell r="K292" t="str">
            <v>ZA11AAD0355020205853</v>
          </cell>
          <cell r="L292" t="str">
            <v>盒</v>
          </cell>
          <cell r="M292">
            <v>23.57</v>
          </cell>
          <cell r="N292">
            <v>2.57127272727273</v>
          </cell>
          <cell r="O292">
            <v>2.57127272727273</v>
          </cell>
          <cell r="P292">
            <v>0.99</v>
          </cell>
          <cell r="Q292">
            <v>2.59724517906336</v>
          </cell>
          <cell r="R292">
            <v>0.792</v>
          </cell>
        </row>
        <row r="293">
          <cell r="K293" t="str">
            <v>ZA11AAD0357010205854</v>
          </cell>
          <cell r="L293" t="str">
            <v>盒</v>
          </cell>
          <cell r="M293">
            <v>12.22</v>
          </cell>
          <cell r="N293">
            <v>2.77727272727273</v>
          </cell>
          <cell r="O293">
            <v>2.77727272727273</v>
          </cell>
          <cell r="P293">
            <v>0.99</v>
          </cell>
          <cell r="Q293">
            <v>2.80532598714417</v>
          </cell>
          <cell r="R293">
            <v>0.792</v>
          </cell>
        </row>
        <row r="294">
          <cell r="K294" t="str">
            <v>ZA11AAD0357010305854</v>
          </cell>
          <cell r="L294" t="str">
            <v>盒</v>
          </cell>
          <cell r="M294">
            <v>16.12</v>
          </cell>
          <cell r="N294">
            <v>2.74772727272727</v>
          </cell>
          <cell r="O294">
            <v>2.74772727272727</v>
          </cell>
          <cell r="P294">
            <v>0.99</v>
          </cell>
          <cell r="Q294">
            <v>2.77548209366391</v>
          </cell>
          <cell r="R294">
            <v>0.792</v>
          </cell>
        </row>
        <row r="295">
          <cell r="K295" t="str">
            <v>ZA11AAD0357010405854</v>
          </cell>
          <cell r="L295" t="str">
            <v>瓶</v>
          </cell>
          <cell r="M295">
            <v>19.99</v>
          </cell>
          <cell r="N295">
            <v>2.72590909090909</v>
          </cell>
          <cell r="O295">
            <v>2.72590909090909</v>
          </cell>
          <cell r="P295">
            <v>0.99</v>
          </cell>
          <cell r="Q295">
            <v>2.7534435261708</v>
          </cell>
          <cell r="R295">
            <v>0.792</v>
          </cell>
        </row>
        <row r="296">
          <cell r="K296" t="str">
            <v>ZA11AAD0357010205853</v>
          </cell>
          <cell r="L296" t="str">
            <v>瓶</v>
          </cell>
          <cell r="M296">
            <v>16.76</v>
          </cell>
          <cell r="N296">
            <v>3.0168</v>
          </cell>
          <cell r="O296">
            <v>3.0168</v>
          </cell>
          <cell r="P296">
            <v>0.99</v>
          </cell>
          <cell r="Q296">
            <v>3.04727272727273</v>
          </cell>
          <cell r="R296">
            <v>0.792</v>
          </cell>
        </row>
        <row r="297">
          <cell r="K297" t="str">
            <v>ZA11AAD0357020205853</v>
          </cell>
          <cell r="L297" t="str">
            <v>盒</v>
          </cell>
          <cell r="M297">
            <v>12.21</v>
          </cell>
          <cell r="N297">
            <v>3.0525</v>
          </cell>
          <cell r="O297">
            <v>3.0525</v>
          </cell>
          <cell r="P297">
            <v>0.99</v>
          </cell>
          <cell r="Q297">
            <v>3.08333333333333</v>
          </cell>
          <cell r="R297">
            <v>0.792</v>
          </cell>
        </row>
        <row r="298">
          <cell r="K298" t="str">
            <v>ZA11AAD0358010205853</v>
          </cell>
          <cell r="L298" t="str">
            <v>盒</v>
          </cell>
          <cell r="M298">
            <v>14.37</v>
          </cell>
          <cell r="N298">
            <v>2.56607142857143</v>
          </cell>
          <cell r="O298">
            <v>2.56607142857143</v>
          </cell>
          <cell r="P298">
            <v>0.99</v>
          </cell>
          <cell r="Q298">
            <v>2.59199134199134</v>
          </cell>
          <cell r="R298">
            <v>0.792</v>
          </cell>
        </row>
        <row r="299">
          <cell r="K299" t="str">
            <v>ZA11AAD0359010202155</v>
          </cell>
          <cell r="L299" t="str">
            <v>盒</v>
          </cell>
          <cell r="M299">
            <v>8.55</v>
          </cell>
          <cell r="N299">
            <v>2.03571428571429</v>
          </cell>
          <cell r="O299">
            <v>2.03571428571429</v>
          </cell>
          <cell r="P299">
            <v>0.99</v>
          </cell>
          <cell r="Q299">
            <v>2.05627705627706</v>
          </cell>
          <cell r="R299">
            <v>0.792</v>
          </cell>
        </row>
        <row r="300">
          <cell r="K300" t="str">
            <v>ZA11AAD0359010302155</v>
          </cell>
          <cell r="L300" t="str">
            <v>盒</v>
          </cell>
          <cell r="M300">
            <v>11.4</v>
          </cell>
          <cell r="N300">
            <v>2.03571428571429</v>
          </cell>
          <cell r="O300">
            <v>2.03571428571429</v>
          </cell>
          <cell r="P300">
            <v>0.99</v>
          </cell>
          <cell r="Q300">
            <v>2.05627705627706</v>
          </cell>
          <cell r="R300">
            <v>0.792</v>
          </cell>
        </row>
        <row r="301">
          <cell r="K301" t="str">
            <v>ZA11AAD0355010105939</v>
          </cell>
          <cell r="L301" t="str">
            <v>盒</v>
          </cell>
          <cell r="M301">
            <v>29.8</v>
          </cell>
          <cell r="N301">
            <v>5.96</v>
          </cell>
          <cell r="O301">
            <v>5.96</v>
          </cell>
          <cell r="P301">
            <v>0.99</v>
          </cell>
          <cell r="Q301">
            <v>6.02020202020202</v>
          </cell>
          <cell r="R301">
            <v>0.792</v>
          </cell>
        </row>
        <row r="302">
          <cell r="K302" t="str">
            <v>ZV01AAD0352010203099</v>
          </cell>
          <cell r="L302" t="str">
            <v>盒</v>
          </cell>
          <cell r="M302">
            <v>6.48</v>
          </cell>
          <cell r="N302">
            <v>1.8</v>
          </cell>
          <cell r="O302">
            <v>1.8</v>
          </cell>
          <cell r="P302">
            <v>0.99</v>
          </cell>
          <cell r="Q302">
            <v>1.81818181818182</v>
          </cell>
          <cell r="R302">
            <v>0.792</v>
          </cell>
        </row>
        <row r="303">
          <cell r="K303" t="str">
            <v>ZA11AAD0355020102946</v>
          </cell>
          <cell r="L303" t="str">
            <v>盒</v>
          </cell>
          <cell r="M303">
            <v>24.5</v>
          </cell>
          <cell r="N303">
            <v>4.9</v>
          </cell>
          <cell r="O303">
            <v>4.9</v>
          </cell>
          <cell r="P303">
            <v>0.99</v>
          </cell>
          <cell r="Q303">
            <v>4.94949494949495</v>
          </cell>
          <cell r="R303">
            <v>0.792</v>
          </cell>
        </row>
        <row r="304">
          <cell r="K304" t="str">
            <v>ZA11AAD0358010102893</v>
          </cell>
          <cell r="L304" t="str">
            <v>盒</v>
          </cell>
          <cell r="M304">
            <v>10.72</v>
          </cell>
          <cell r="N304">
            <v>2.87142857142857</v>
          </cell>
          <cell r="O304">
            <v>2.87142857142857</v>
          </cell>
          <cell r="P304">
            <v>0.99</v>
          </cell>
          <cell r="Q304">
            <v>2.9004329004329</v>
          </cell>
          <cell r="R304">
            <v>0.792</v>
          </cell>
        </row>
        <row r="305">
          <cell r="K305" t="str">
            <v>ZA11AAD0358010505777</v>
          </cell>
          <cell r="L305" t="str">
            <v>盒</v>
          </cell>
          <cell r="M305">
            <v>9.59</v>
          </cell>
          <cell r="N305">
            <v>1.7125</v>
          </cell>
          <cell r="O305">
            <v>1.7125</v>
          </cell>
          <cell r="P305">
            <v>0.99</v>
          </cell>
          <cell r="Q305">
            <v>1.72979797979798</v>
          </cell>
          <cell r="R305">
            <v>0.792</v>
          </cell>
        </row>
        <row r="306">
          <cell r="K306" t="str">
            <v>ZA11AAD0359010201048</v>
          </cell>
          <cell r="L306" t="str">
            <v>瓶</v>
          </cell>
          <cell r="M306">
            <v>10.8</v>
          </cell>
          <cell r="N306">
            <v>2.57142857142857</v>
          </cell>
          <cell r="O306">
            <v>2.57142857142857</v>
          </cell>
          <cell r="P306">
            <v>0.99</v>
          </cell>
          <cell r="Q306">
            <v>2.5974025974026</v>
          </cell>
          <cell r="R306">
            <v>0.792</v>
          </cell>
        </row>
        <row r="307">
          <cell r="K307" t="str">
            <v>ZA11AAD0359010401048</v>
          </cell>
          <cell r="L307" t="str">
            <v>瓶</v>
          </cell>
          <cell r="M307">
            <v>7.2</v>
          </cell>
          <cell r="N307">
            <v>2.57142857142857</v>
          </cell>
          <cell r="O307">
            <v>2.57142857142857</v>
          </cell>
          <cell r="P307">
            <v>0.99</v>
          </cell>
          <cell r="Q307">
            <v>2.5974025974026</v>
          </cell>
          <cell r="R307">
            <v>0.792</v>
          </cell>
        </row>
        <row r="308">
          <cell r="K308" t="str">
            <v>ZV01AAD0351010205894</v>
          </cell>
          <cell r="L308" t="str">
            <v>盒</v>
          </cell>
          <cell r="M308">
            <v>14.9</v>
          </cell>
          <cell r="N308">
            <v>2.66071428571429</v>
          </cell>
          <cell r="O308">
            <v>2.66071428571429</v>
          </cell>
          <cell r="P308">
            <v>0.99</v>
          </cell>
          <cell r="Q308">
            <v>2.68759018759019</v>
          </cell>
          <cell r="R308">
            <v>0.792</v>
          </cell>
        </row>
        <row r="309">
          <cell r="K309" t="str">
            <v>ZA11AAD0355010103075</v>
          </cell>
          <cell r="L309" t="str">
            <v>盒</v>
          </cell>
          <cell r="M309">
            <v>7.32</v>
          </cell>
          <cell r="N309">
            <v>1.59709090909091</v>
          </cell>
          <cell r="O309">
            <v>1.59709090909091</v>
          </cell>
          <cell r="P309">
            <v>0.99</v>
          </cell>
          <cell r="Q309">
            <v>1.61322314049587</v>
          </cell>
          <cell r="R309">
            <v>0.792</v>
          </cell>
        </row>
        <row r="310">
          <cell r="K310" t="str">
            <v>ZA11AAD0355010105830</v>
          </cell>
          <cell r="L310" t="str">
            <v>盒</v>
          </cell>
          <cell r="M310">
            <v>15.12</v>
          </cell>
          <cell r="N310">
            <v>3.024</v>
          </cell>
          <cell r="O310">
            <v>3.024</v>
          </cell>
          <cell r="P310">
            <v>0.99</v>
          </cell>
          <cell r="Q310">
            <v>3.05454545454545</v>
          </cell>
          <cell r="R310">
            <v>0.792</v>
          </cell>
        </row>
        <row r="311">
          <cell r="K311" t="str">
            <v>ZA11AAD0355010104574</v>
          </cell>
          <cell r="L311" t="str">
            <v>盒</v>
          </cell>
          <cell r="M311">
            <v>5.52</v>
          </cell>
          <cell r="N311">
            <v>1.104</v>
          </cell>
          <cell r="O311">
            <v>1.104</v>
          </cell>
          <cell r="P311">
            <v>0.99</v>
          </cell>
          <cell r="Q311">
            <v>1.11515151515152</v>
          </cell>
          <cell r="R311">
            <v>0.792</v>
          </cell>
        </row>
        <row r="312">
          <cell r="K312" t="str">
            <v>ZA11AAD0355010201096</v>
          </cell>
          <cell r="L312" t="str">
            <v>盒</v>
          </cell>
          <cell r="M312">
            <v>6.93</v>
          </cell>
          <cell r="N312">
            <v>0.99</v>
          </cell>
          <cell r="O312">
            <v>0.792</v>
          </cell>
          <cell r="P312">
            <v>0.99</v>
          </cell>
          <cell r="Q312">
            <v>1</v>
          </cell>
          <cell r="R312">
            <v>0.792</v>
          </cell>
        </row>
        <row r="313">
          <cell r="K313" t="str">
            <v>ZV01AAD0352010304046</v>
          </cell>
          <cell r="L313" t="str">
            <v>盒</v>
          </cell>
          <cell r="M313">
            <v>14.7</v>
          </cell>
          <cell r="N313">
            <v>3.0625</v>
          </cell>
          <cell r="O313">
            <v>3.0625</v>
          </cell>
          <cell r="P313">
            <v>0.99</v>
          </cell>
          <cell r="Q313">
            <v>3.09343434343434</v>
          </cell>
          <cell r="R313">
            <v>0.792</v>
          </cell>
        </row>
        <row r="314">
          <cell r="K314" t="str">
            <v>ZA11AAD0355010102232</v>
          </cell>
          <cell r="L314" t="str">
            <v>盒</v>
          </cell>
          <cell r="M314">
            <v>6.49</v>
          </cell>
          <cell r="N314">
            <v>1.18</v>
          </cell>
          <cell r="O314">
            <v>1.18</v>
          </cell>
          <cell r="P314">
            <v>0.99</v>
          </cell>
          <cell r="Q314">
            <v>1.19191919191919</v>
          </cell>
          <cell r="R314">
            <v>0.792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16"/>
  <sheetViews>
    <sheetView workbookViewId="0">
      <pane xSplit="7" ySplit="1" topLeftCell="H2" activePane="bottomRight" state="frozen"/>
      <selection/>
      <selection pane="topRight"/>
      <selection pane="bottomLeft"/>
      <selection pane="bottomRight" activeCell="J4" sqref="J4"/>
    </sheetView>
  </sheetViews>
  <sheetFormatPr defaultColWidth="10.25" defaultRowHeight="13.8"/>
  <cols>
    <col min="1" max="1" width="3.875" style="24" customWidth="1"/>
    <col min="2" max="2" width="8.875" style="24" customWidth="1"/>
    <col min="3" max="3" width="9.375" style="24" customWidth="1"/>
    <col min="4" max="4" width="4.625" style="24" customWidth="1"/>
    <col min="5" max="6" width="3.25" style="24" customWidth="1"/>
    <col min="7" max="7" width="8.375" style="24" customWidth="1"/>
    <col min="8" max="8" width="5.25" style="24" customWidth="1"/>
    <col min="9" max="9" width="3.875" style="24" hidden="1" customWidth="1"/>
    <col min="10" max="10" width="6.875" style="24" customWidth="1"/>
    <col min="11" max="11" width="8" style="24" customWidth="1"/>
    <col min="12" max="12" width="4.375" style="24" customWidth="1"/>
    <col min="13" max="13" width="3.625" style="24" customWidth="1"/>
    <col min="14" max="14" width="8.75" style="25" customWidth="1"/>
    <col min="15" max="15" width="4" style="24" customWidth="1"/>
    <col min="16" max="16" width="5.875" style="24" customWidth="1"/>
    <col min="17" max="17" width="5.25" style="26" customWidth="1"/>
    <col min="18" max="20" width="10.5" style="26" customWidth="1"/>
    <col min="21" max="21" width="9.125" style="24" customWidth="1"/>
    <col min="22" max="22" width="7.5" style="27" customWidth="1"/>
    <col min="23" max="23" width="9.875" style="28" customWidth="1"/>
    <col min="24" max="24" width="8.875" style="27" customWidth="1"/>
    <col min="25" max="25" width="9.125" style="29" customWidth="1"/>
    <col min="26" max="26" width="9.875" style="29" hidden="1" customWidth="1"/>
    <col min="27" max="27" width="8.625" style="24" customWidth="1"/>
    <col min="28" max="28" width="10.375" style="30" customWidth="1"/>
    <col min="29" max="29" width="11.25" style="24" customWidth="1"/>
    <col min="30" max="30" width="12.625" style="24" customWidth="1"/>
    <col min="31" max="32" width="13" style="24" customWidth="1"/>
    <col min="33" max="33" width="12.625" style="24"/>
    <col min="34" max="34" width="16.25" style="24" customWidth="1"/>
    <col min="35" max="16384" width="10.25" style="24"/>
  </cols>
  <sheetData>
    <row r="1" ht="27" customHeight="1" spans="1:32">
      <c r="A1" s="31" t="s">
        <v>0</v>
      </c>
      <c r="B1" s="31" t="s">
        <v>1</v>
      </c>
      <c r="C1" s="31" t="s">
        <v>2</v>
      </c>
      <c r="D1" s="32" t="s">
        <v>3</v>
      </c>
      <c r="E1" s="32" t="s">
        <v>4</v>
      </c>
      <c r="F1" s="31" t="s">
        <v>5</v>
      </c>
      <c r="G1" s="31" t="s">
        <v>6</v>
      </c>
      <c r="H1" s="31" t="s">
        <v>7</v>
      </c>
      <c r="I1" s="48" t="s">
        <v>8</v>
      </c>
      <c r="J1" s="48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49" t="s">
        <v>14</v>
      </c>
      <c r="P1" s="50" t="s">
        <v>15</v>
      </c>
      <c r="Q1" s="56" t="s">
        <v>16</v>
      </c>
      <c r="R1" s="57" t="s">
        <v>17</v>
      </c>
      <c r="S1" s="57" t="s">
        <v>18</v>
      </c>
      <c r="T1" s="57" t="s">
        <v>19</v>
      </c>
      <c r="U1" s="58" t="s">
        <v>20</v>
      </c>
      <c r="V1" s="59" t="s">
        <v>21</v>
      </c>
      <c r="W1" s="60" t="s">
        <v>22</v>
      </c>
      <c r="X1" s="58" t="s">
        <v>23</v>
      </c>
      <c r="Y1" s="65" t="s">
        <v>24</v>
      </c>
      <c r="Z1" s="63" t="s">
        <v>25</v>
      </c>
      <c r="AA1" s="66" t="s">
        <v>26</v>
      </c>
      <c r="AB1" s="67" t="s">
        <v>27</v>
      </c>
      <c r="AC1" s="68" t="s">
        <v>28</v>
      </c>
      <c r="AD1" s="68" t="s">
        <v>29</v>
      </c>
      <c r="AE1" s="69" t="s">
        <v>30</v>
      </c>
      <c r="AF1" s="69" t="s">
        <v>31</v>
      </c>
    </row>
    <row r="2" ht="27" customHeight="1" spans="1:32">
      <c r="A2" s="33">
        <v>1</v>
      </c>
      <c r="B2" s="34" t="s">
        <v>32</v>
      </c>
      <c r="C2" s="35" t="s">
        <v>33</v>
      </c>
      <c r="D2" s="34" t="str">
        <f>VLOOKUP(B2,[1]第三批!$C:$E,3,0)</f>
        <v>代表品</v>
      </c>
      <c r="E2" s="34" t="s">
        <v>34</v>
      </c>
      <c r="F2" s="36" t="s">
        <v>35</v>
      </c>
      <c r="G2" s="36" t="s">
        <v>36</v>
      </c>
      <c r="H2" s="36" t="s">
        <v>37</v>
      </c>
      <c r="I2" s="34">
        <v>0</v>
      </c>
      <c r="J2" s="34">
        <v>1</v>
      </c>
      <c r="K2" s="36" t="s">
        <v>38</v>
      </c>
      <c r="L2" s="33">
        <v>60</v>
      </c>
      <c r="M2" s="36" t="s">
        <v>39</v>
      </c>
      <c r="N2" s="34" t="s">
        <v>40</v>
      </c>
      <c r="O2" s="36" t="s">
        <v>41</v>
      </c>
      <c r="P2" s="51">
        <v>41.74</v>
      </c>
      <c r="Q2" s="61">
        <v>4</v>
      </c>
      <c r="R2" s="62">
        <f t="shared" ref="R2:R65" si="0">P2/L2*Q2</f>
        <v>2.78266666666667</v>
      </c>
      <c r="S2" s="62">
        <v>2.43</v>
      </c>
      <c r="T2" s="62">
        <f>R2/S2</f>
        <v>1.14513031550069</v>
      </c>
      <c r="U2" s="63">
        <f t="shared" ref="U2:U65" si="1">P2/L2*Q2/J2</f>
        <v>2.78266666666667</v>
      </c>
      <c r="V2" s="63">
        <v>2.04333333333333</v>
      </c>
      <c r="W2" s="64">
        <f t="shared" ref="W2:W65" si="2">U2/V2</f>
        <v>1.36182707993475</v>
      </c>
      <c r="X2" s="63">
        <v>2.78266666666667</v>
      </c>
      <c r="Y2" s="64">
        <f t="shared" ref="Y2:Y65" si="3">U2/X2</f>
        <v>0.999999999999999</v>
      </c>
      <c r="Z2" s="70">
        <f>VLOOKUP(B2,[2]Sheet1!$B:$W,22,0)</f>
        <v>0</v>
      </c>
      <c r="AA2" s="63">
        <v>4.32</v>
      </c>
      <c r="AB2" s="71">
        <f t="shared" ref="AB2:AB65" si="4">U2/AA2</f>
        <v>0.644135802469136</v>
      </c>
      <c r="AC2" s="64">
        <f>VLOOKUP(B2,[3]第三批!$K:$R,8,0)</f>
        <v>2.075</v>
      </c>
      <c r="AD2" s="64">
        <f t="shared" ref="AD2:AD65" si="5">U2/AC2</f>
        <v>1.34104417670683</v>
      </c>
      <c r="AE2" s="64">
        <v>2.075</v>
      </c>
      <c r="AF2" s="64">
        <f t="shared" ref="AF2:AF65" si="6">U2/AE2</f>
        <v>1.34104417670683</v>
      </c>
    </row>
    <row r="3" ht="69" spans="1:35">
      <c r="A3" s="33">
        <v>2</v>
      </c>
      <c r="B3" s="34" t="s">
        <v>42</v>
      </c>
      <c r="C3" s="37"/>
      <c r="D3" s="34"/>
      <c r="E3" s="34" t="s">
        <v>34</v>
      </c>
      <c r="F3" s="36" t="s">
        <v>35</v>
      </c>
      <c r="G3" s="36" t="s">
        <v>36</v>
      </c>
      <c r="H3" s="36" t="s">
        <v>37</v>
      </c>
      <c r="I3" s="34" t="e">
        <v>#N/A</v>
      </c>
      <c r="J3" s="34">
        <v>1</v>
      </c>
      <c r="K3" s="36" t="s">
        <v>38</v>
      </c>
      <c r="L3" s="33">
        <v>24</v>
      </c>
      <c r="M3" s="36" t="s">
        <v>39</v>
      </c>
      <c r="N3" s="34" t="s">
        <v>40</v>
      </c>
      <c r="O3" s="36" t="s">
        <v>41</v>
      </c>
      <c r="P3" s="51">
        <v>17.26</v>
      </c>
      <c r="Q3" s="61">
        <v>4</v>
      </c>
      <c r="R3" s="62">
        <f t="shared" si="0"/>
        <v>2.87666666666667</v>
      </c>
      <c r="S3" s="62">
        <v>2.43</v>
      </c>
      <c r="T3" s="62">
        <f t="shared" ref="T3:T66" si="7">R3/S3</f>
        <v>1.1838134430727</v>
      </c>
      <c r="U3" s="63">
        <f t="shared" si="1"/>
        <v>2.87666666666667</v>
      </c>
      <c r="V3" s="63">
        <v>2.04333333333333</v>
      </c>
      <c r="W3" s="64">
        <f t="shared" si="2"/>
        <v>1.40783034257749</v>
      </c>
      <c r="X3" s="63">
        <v>2.78266666666667</v>
      </c>
      <c r="Y3" s="64">
        <f t="shared" si="3"/>
        <v>1.03378054623862</v>
      </c>
      <c r="Z3" s="70">
        <f>VLOOKUP(B3,[2]Sheet1!$B:$W,22,0)</f>
        <v>1</v>
      </c>
      <c r="AA3" s="63">
        <v>4.32</v>
      </c>
      <c r="AB3" s="71">
        <f t="shared" si="4"/>
        <v>0.665895061728395</v>
      </c>
      <c r="AC3" s="64">
        <f>VLOOKUP(B3,[3]第三批!$K:$R,8,0)</f>
        <v>2.075</v>
      </c>
      <c r="AD3" s="64">
        <f t="shared" si="5"/>
        <v>1.3863453815261</v>
      </c>
      <c r="AE3" s="64">
        <v>2.075</v>
      </c>
      <c r="AF3" s="64">
        <f t="shared" si="6"/>
        <v>1.3863453815261</v>
      </c>
      <c r="AH3" s="24" t="s">
        <v>43</v>
      </c>
      <c r="AI3" s="73" t="s">
        <v>44</v>
      </c>
    </row>
    <row r="4" ht="72.95" customHeight="1" spans="1:35">
      <c r="A4" s="33">
        <v>3</v>
      </c>
      <c r="B4" s="34" t="s">
        <v>45</v>
      </c>
      <c r="C4" s="37"/>
      <c r="D4" s="34"/>
      <c r="E4" s="34">
        <v>0</v>
      </c>
      <c r="F4" s="36" t="s">
        <v>35</v>
      </c>
      <c r="G4" s="36" t="s">
        <v>46</v>
      </c>
      <c r="H4" s="36" t="s">
        <v>37</v>
      </c>
      <c r="I4" s="34" t="e">
        <v>#N/A</v>
      </c>
      <c r="J4" s="34">
        <v>1</v>
      </c>
      <c r="K4" s="36" t="s">
        <v>47</v>
      </c>
      <c r="L4" s="33">
        <v>36</v>
      </c>
      <c r="M4" s="36" t="s">
        <v>39</v>
      </c>
      <c r="N4" s="34" t="s">
        <v>48</v>
      </c>
      <c r="O4" s="36" t="s">
        <v>41</v>
      </c>
      <c r="P4" s="51">
        <v>44.09</v>
      </c>
      <c r="Q4" s="61">
        <v>6</v>
      </c>
      <c r="R4" s="62">
        <f t="shared" si="0"/>
        <v>7.34833333333333</v>
      </c>
      <c r="S4" s="62">
        <v>2.43</v>
      </c>
      <c r="T4" s="62">
        <f t="shared" si="7"/>
        <v>3.02400548696845</v>
      </c>
      <c r="U4" s="63">
        <f t="shared" si="1"/>
        <v>7.34833333333333</v>
      </c>
      <c r="V4" s="63">
        <v>2.04333333333333</v>
      </c>
      <c r="W4" s="64">
        <f t="shared" si="2"/>
        <v>3.59624796084829</v>
      </c>
      <c r="X4" s="63">
        <v>7.34833333333333</v>
      </c>
      <c r="Y4" s="72">
        <f t="shared" si="3"/>
        <v>1</v>
      </c>
      <c r="Z4" s="70">
        <f>VLOOKUP(B4,[2]Sheet1!$B:$W,22,0)</f>
        <v>0</v>
      </c>
      <c r="AA4" s="63">
        <v>4.32</v>
      </c>
      <c r="AB4" s="71">
        <f t="shared" si="4"/>
        <v>1.70100308641975</v>
      </c>
      <c r="AC4" s="64">
        <f>VLOOKUP(B4,[3]第三批!$K:$R,8,0)</f>
        <v>2.075</v>
      </c>
      <c r="AD4" s="64">
        <f t="shared" si="5"/>
        <v>3.54136546184739</v>
      </c>
      <c r="AE4" s="64">
        <v>2.075</v>
      </c>
      <c r="AF4" s="64">
        <f t="shared" si="6"/>
        <v>3.54136546184739</v>
      </c>
      <c r="AH4" s="24" t="s">
        <v>49</v>
      </c>
      <c r="AI4" s="73">
        <v>126</v>
      </c>
    </row>
    <row r="5" ht="40.5" customHeight="1" spans="1:32">
      <c r="A5" s="33">
        <v>4</v>
      </c>
      <c r="B5" s="34" t="s">
        <v>50</v>
      </c>
      <c r="C5" s="37"/>
      <c r="D5" s="34"/>
      <c r="E5" s="34">
        <v>0</v>
      </c>
      <c r="F5" s="36" t="s">
        <v>35</v>
      </c>
      <c r="G5" s="36" t="s">
        <v>46</v>
      </c>
      <c r="H5" s="36" t="s">
        <v>37</v>
      </c>
      <c r="I5" s="34" t="e">
        <v>#N/A</v>
      </c>
      <c r="J5" s="34">
        <v>1</v>
      </c>
      <c r="K5" s="36" t="s">
        <v>47</v>
      </c>
      <c r="L5" s="33">
        <v>15</v>
      </c>
      <c r="M5" s="36" t="s">
        <v>39</v>
      </c>
      <c r="N5" s="34" t="s">
        <v>48</v>
      </c>
      <c r="O5" s="36" t="s">
        <v>41</v>
      </c>
      <c r="P5" s="51">
        <v>18.96</v>
      </c>
      <c r="Q5" s="61">
        <v>6</v>
      </c>
      <c r="R5" s="62">
        <f t="shared" si="0"/>
        <v>7.584</v>
      </c>
      <c r="S5" s="62">
        <v>2.43</v>
      </c>
      <c r="T5" s="62">
        <f t="shared" si="7"/>
        <v>3.12098765432099</v>
      </c>
      <c r="U5" s="63">
        <f t="shared" si="1"/>
        <v>7.584</v>
      </c>
      <c r="V5" s="63">
        <v>2.04333333333333</v>
      </c>
      <c r="W5" s="64">
        <f t="shared" si="2"/>
        <v>3.71158238172921</v>
      </c>
      <c r="X5" s="63">
        <v>7.34833333333333</v>
      </c>
      <c r="Y5" s="72">
        <f t="shared" si="3"/>
        <v>1.03207076434566</v>
      </c>
      <c r="Z5" s="70">
        <f>VLOOKUP(B5,[2]Sheet1!$B:$W,22,0)</f>
        <v>1</v>
      </c>
      <c r="AA5" s="63">
        <v>4.32</v>
      </c>
      <c r="AB5" s="71">
        <f t="shared" si="4"/>
        <v>1.75555555555556</v>
      </c>
      <c r="AC5" s="64">
        <f>VLOOKUP(B5,[3]第三批!$K:$R,8,0)</f>
        <v>2.075</v>
      </c>
      <c r="AD5" s="64">
        <f t="shared" si="5"/>
        <v>3.65493975903614</v>
      </c>
      <c r="AE5" s="64">
        <v>2.075</v>
      </c>
      <c r="AF5" s="64">
        <f t="shared" si="6"/>
        <v>3.65493975903614</v>
      </c>
    </row>
    <row r="6" ht="40.5" customHeight="1" spans="1:32">
      <c r="A6" s="33">
        <v>5</v>
      </c>
      <c r="B6" s="34" t="s">
        <v>51</v>
      </c>
      <c r="C6" s="37"/>
      <c r="D6" s="34" t="str">
        <f>VLOOKUP(B6,[1]第三批!$C:$E,3,0)</f>
        <v>代表品</v>
      </c>
      <c r="E6" s="34" t="s">
        <v>34</v>
      </c>
      <c r="F6" s="36" t="s">
        <v>35</v>
      </c>
      <c r="G6" s="36" t="s">
        <v>52</v>
      </c>
      <c r="H6" s="36" t="s">
        <v>37</v>
      </c>
      <c r="I6" s="34">
        <v>0</v>
      </c>
      <c r="J6" s="34">
        <v>1</v>
      </c>
      <c r="K6" s="52" t="s">
        <v>53</v>
      </c>
      <c r="L6" s="33">
        <v>14</v>
      </c>
      <c r="M6" s="36" t="s">
        <v>39</v>
      </c>
      <c r="N6" s="36" t="s">
        <v>54</v>
      </c>
      <c r="O6" s="36" t="s">
        <v>41</v>
      </c>
      <c r="P6" s="51">
        <v>16.98</v>
      </c>
      <c r="Q6" s="61">
        <v>2</v>
      </c>
      <c r="R6" s="62">
        <f t="shared" si="0"/>
        <v>2.42571428571429</v>
      </c>
      <c r="S6" s="62">
        <v>2.43</v>
      </c>
      <c r="T6" s="62">
        <f t="shared" si="7"/>
        <v>0.998236331569665</v>
      </c>
      <c r="U6" s="63">
        <f t="shared" si="1"/>
        <v>2.42571428571429</v>
      </c>
      <c r="V6" s="63">
        <v>2.04333333333333</v>
      </c>
      <c r="W6" s="64">
        <f t="shared" si="2"/>
        <v>1.18713586576556</v>
      </c>
      <c r="X6" s="63">
        <v>2.42571428571429</v>
      </c>
      <c r="Y6" s="64">
        <f t="shared" si="3"/>
        <v>0.999999999999998</v>
      </c>
      <c r="Z6" s="70">
        <f>VLOOKUP(B6,[2]Sheet1!$B:$W,22,0)</f>
        <v>0</v>
      </c>
      <c r="AA6" s="63">
        <v>4.32</v>
      </c>
      <c r="AB6" s="71">
        <f t="shared" si="4"/>
        <v>0.561507936507937</v>
      </c>
      <c r="AC6" s="64">
        <f>VLOOKUP(B6,[3]第三批!$K:$R,8,0)</f>
        <v>2.075</v>
      </c>
      <c r="AD6" s="64">
        <f t="shared" si="5"/>
        <v>1.16901893287435</v>
      </c>
      <c r="AE6" s="64">
        <v>2.075</v>
      </c>
      <c r="AF6" s="64">
        <f t="shared" si="6"/>
        <v>1.16901893287435</v>
      </c>
    </row>
    <row r="7" ht="27" customHeight="1" spans="1:32">
      <c r="A7" s="33">
        <v>6</v>
      </c>
      <c r="B7" s="34" t="s">
        <v>55</v>
      </c>
      <c r="C7" s="37"/>
      <c r="D7" s="34" t="str">
        <f>VLOOKUP(B7,[1]第三批!$C:$E,3,0)</f>
        <v>代表品</v>
      </c>
      <c r="E7" s="34" t="s">
        <v>56</v>
      </c>
      <c r="F7" s="36" t="s">
        <v>35</v>
      </c>
      <c r="G7" s="36" t="s">
        <v>57</v>
      </c>
      <c r="H7" s="36" t="s">
        <v>58</v>
      </c>
      <c r="I7" s="34" t="s">
        <v>59</v>
      </c>
      <c r="J7" s="34">
        <v>0.9</v>
      </c>
      <c r="K7" s="52" t="s">
        <v>60</v>
      </c>
      <c r="L7" s="33">
        <v>48</v>
      </c>
      <c r="M7" s="36" t="s">
        <v>61</v>
      </c>
      <c r="N7" s="36" t="s">
        <v>62</v>
      </c>
      <c r="O7" s="36" t="s">
        <v>41</v>
      </c>
      <c r="P7" s="51">
        <v>15.84</v>
      </c>
      <c r="Q7" s="61">
        <v>6</v>
      </c>
      <c r="R7" s="62">
        <f t="shared" si="0"/>
        <v>1.98</v>
      </c>
      <c r="S7" s="62">
        <v>2.43</v>
      </c>
      <c r="T7" s="62">
        <f t="shared" si="7"/>
        <v>0.814814814814815</v>
      </c>
      <c r="U7" s="63">
        <f t="shared" si="1"/>
        <v>2.2</v>
      </c>
      <c r="V7" s="63">
        <v>2.04333333333333</v>
      </c>
      <c r="W7" s="64">
        <f t="shared" si="2"/>
        <v>1.07667210440457</v>
      </c>
      <c r="X7" s="63">
        <v>2.2</v>
      </c>
      <c r="Y7" s="64">
        <f t="shared" si="3"/>
        <v>1</v>
      </c>
      <c r="Z7" s="70">
        <f>VLOOKUP(B7,[2]Sheet1!$B:$W,22,0)</f>
        <v>0</v>
      </c>
      <c r="AA7" s="63">
        <v>4.32</v>
      </c>
      <c r="AB7" s="71">
        <f t="shared" si="4"/>
        <v>0.509259259259259</v>
      </c>
      <c r="AC7" s="64">
        <f>VLOOKUP(B7,[3]第三批!$K:$R,8,0)</f>
        <v>2.075</v>
      </c>
      <c r="AD7" s="64">
        <f t="shared" si="5"/>
        <v>1.06024096385542</v>
      </c>
      <c r="AE7" s="64">
        <v>2.075</v>
      </c>
      <c r="AF7" s="64">
        <f t="shared" si="6"/>
        <v>1.06024096385542</v>
      </c>
    </row>
    <row r="8" ht="27" customHeight="1" spans="1:32">
      <c r="A8" s="33">
        <v>7</v>
      </c>
      <c r="B8" s="34" t="s">
        <v>63</v>
      </c>
      <c r="C8" s="37"/>
      <c r="D8" s="34" t="str">
        <f>VLOOKUP(B8,[1]第三批!$C:$E,3,0)</f>
        <v>代表品</v>
      </c>
      <c r="E8" s="34" t="s">
        <v>56</v>
      </c>
      <c r="F8" s="36" t="s">
        <v>35</v>
      </c>
      <c r="G8" s="36" t="s">
        <v>46</v>
      </c>
      <c r="H8" s="36" t="s">
        <v>37</v>
      </c>
      <c r="I8" s="34">
        <v>0</v>
      </c>
      <c r="J8" s="34">
        <v>1</v>
      </c>
      <c r="K8" s="36" t="s">
        <v>64</v>
      </c>
      <c r="L8" s="33">
        <v>24</v>
      </c>
      <c r="M8" s="36" t="s">
        <v>39</v>
      </c>
      <c r="N8" s="34" t="s">
        <v>65</v>
      </c>
      <c r="O8" s="36" t="s">
        <v>41</v>
      </c>
      <c r="P8" s="53">
        <v>8.3</v>
      </c>
      <c r="Q8" s="61">
        <v>6</v>
      </c>
      <c r="R8" s="62">
        <f t="shared" si="0"/>
        <v>2.075</v>
      </c>
      <c r="S8" s="62">
        <v>2.43</v>
      </c>
      <c r="T8" s="62">
        <f t="shared" si="7"/>
        <v>0.853909465020576</v>
      </c>
      <c r="U8" s="63">
        <f t="shared" si="1"/>
        <v>2.075</v>
      </c>
      <c r="V8" s="63">
        <v>2.04333333333333</v>
      </c>
      <c r="W8" s="64">
        <f t="shared" si="2"/>
        <v>1.01549755301795</v>
      </c>
      <c r="X8" s="63">
        <v>2.04333333333333</v>
      </c>
      <c r="Y8" s="64">
        <f t="shared" si="3"/>
        <v>1.01549755301795</v>
      </c>
      <c r="Z8" s="70">
        <f>VLOOKUP(B8,[2]Sheet1!$B:$W,22,0)</f>
        <v>1</v>
      </c>
      <c r="AA8" s="63">
        <v>4.32</v>
      </c>
      <c r="AB8" s="71">
        <f t="shared" si="4"/>
        <v>0.480324074074074</v>
      </c>
      <c r="AC8" s="64">
        <f>VLOOKUP(B8,[3]第三批!$K:$R,8,0)</f>
        <v>2.075</v>
      </c>
      <c r="AD8" s="63">
        <f t="shared" si="5"/>
        <v>1</v>
      </c>
      <c r="AE8" s="63">
        <v>2.075</v>
      </c>
      <c r="AF8" s="64">
        <f t="shared" si="6"/>
        <v>1</v>
      </c>
    </row>
    <row r="9" ht="27" customHeight="1" spans="1:32">
      <c r="A9" s="33">
        <v>8</v>
      </c>
      <c r="B9" s="34" t="s">
        <v>66</v>
      </c>
      <c r="C9" s="37"/>
      <c r="D9" s="34"/>
      <c r="E9" s="34" t="s">
        <v>56</v>
      </c>
      <c r="F9" s="36" t="s">
        <v>35</v>
      </c>
      <c r="G9" s="36" t="s">
        <v>46</v>
      </c>
      <c r="H9" s="36" t="s">
        <v>37</v>
      </c>
      <c r="I9" s="34" t="e">
        <v>#N/A</v>
      </c>
      <c r="J9" s="34">
        <v>1</v>
      </c>
      <c r="K9" s="36" t="s">
        <v>64</v>
      </c>
      <c r="L9" s="33">
        <v>36</v>
      </c>
      <c r="M9" s="36" t="s">
        <v>39</v>
      </c>
      <c r="N9" s="34" t="s">
        <v>65</v>
      </c>
      <c r="O9" s="36" t="s">
        <v>41</v>
      </c>
      <c r="P9" s="51">
        <v>12.26</v>
      </c>
      <c r="Q9" s="61">
        <v>6</v>
      </c>
      <c r="R9" s="62">
        <f t="shared" si="0"/>
        <v>2.04333333333333</v>
      </c>
      <c r="S9" s="62">
        <v>2.43</v>
      </c>
      <c r="T9" s="62">
        <f t="shared" si="7"/>
        <v>0.840877914951989</v>
      </c>
      <c r="U9" s="63">
        <f t="shared" si="1"/>
        <v>2.04333333333333</v>
      </c>
      <c r="V9" s="63">
        <v>2.04333333333333</v>
      </c>
      <c r="W9" s="64">
        <f t="shared" si="2"/>
        <v>1</v>
      </c>
      <c r="X9" s="63">
        <v>2.04333333333333</v>
      </c>
      <c r="Y9" s="64">
        <f t="shared" si="3"/>
        <v>1</v>
      </c>
      <c r="Z9" s="70">
        <f>VLOOKUP(B9,[2]Sheet1!$B:$W,22,0)</f>
        <v>0</v>
      </c>
      <c r="AA9" s="63">
        <v>4.32</v>
      </c>
      <c r="AB9" s="71">
        <f t="shared" si="4"/>
        <v>0.472993827160494</v>
      </c>
      <c r="AC9" s="64">
        <f>VLOOKUP(B9,[3]第三批!$K:$R,8,0)</f>
        <v>2.075</v>
      </c>
      <c r="AD9" s="64">
        <f t="shared" si="5"/>
        <v>0.984738955823293</v>
      </c>
      <c r="AE9" s="64">
        <v>2.075</v>
      </c>
      <c r="AF9" s="64">
        <f t="shared" si="6"/>
        <v>0.984738955823293</v>
      </c>
    </row>
    <row r="10" ht="27" customHeight="1" spans="1:32">
      <c r="A10" s="33">
        <v>9</v>
      </c>
      <c r="B10" s="34" t="s">
        <v>67</v>
      </c>
      <c r="C10" s="38"/>
      <c r="D10" s="34" t="str">
        <f>VLOOKUP(B10,[1]第三批!$C:$E,3,0)</f>
        <v>代表品</v>
      </c>
      <c r="E10" s="34" t="s">
        <v>56</v>
      </c>
      <c r="F10" s="36" t="s">
        <v>35</v>
      </c>
      <c r="G10" s="36" t="s">
        <v>46</v>
      </c>
      <c r="H10" s="36" t="s">
        <v>37</v>
      </c>
      <c r="I10" s="34">
        <v>0</v>
      </c>
      <c r="J10" s="34">
        <v>1</v>
      </c>
      <c r="K10" s="52" t="s">
        <v>68</v>
      </c>
      <c r="L10" s="33">
        <v>48</v>
      </c>
      <c r="M10" s="36" t="s">
        <v>39</v>
      </c>
      <c r="N10" s="36" t="s">
        <v>69</v>
      </c>
      <c r="O10" s="36" t="s">
        <v>41</v>
      </c>
      <c r="P10" s="53">
        <v>29.5</v>
      </c>
      <c r="Q10" s="61">
        <v>6</v>
      </c>
      <c r="R10" s="62">
        <f t="shared" si="0"/>
        <v>3.6875</v>
      </c>
      <c r="S10" s="62">
        <v>2.43</v>
      </c>
      <c r="T10" s="62">
        <f t="shared" si="7"/>
        <v>1.51748971193416</v>
      </c>
      <c r="U10" s="63">
        <f t="shared" si="1"/>
        <v>3.6875</v>
      </c>
      <c r="V10" s="63">
        <v>2.04333333333333</v>
      </c>
      <c r="W10" s="64">
        <f t="shared" si="2"/>
        <v>1.80464926590539</v>
      </c>
      <c r="X10" s="63">
        <v>3.6875</v>
      </c>
      <c r="Y10" s="64">
        <f t="shared" si="3"/>
        <v>1</v>
      </c>
      <c r="Z10" s="70">
        <f>VLOOKUP(B10,[2]Sheet1!$B:$W,22,0)</f>
        <v>0</v>
      </c>
      <c r="AA10" s="63">
        <v>4.32</v>
      </c>
      <c r="AB10" s="71">
        <f t="shared" si="4"/>
        <v>0.853587962962963</v>
      </c>
      <c r="AC10" s="64">
        <f>VLOOKUP(B10,[3]第三批!$K:$R,8,0)</f>
        <v>2.075</v>
      </c>
      <c r="AD10" s="64">
        <f t="shared" si="5"/>
        <v>1.77710843373494</v>
      </c>
      <c r="AE10" s="64">
        <v>2.075</v>
      </c>
      <c r="AF10" s="64">
        <f t="shared" si="6"/>
        <v>1.77710843373494</v>
      </c>
    </row>
    <row r="11" ht="56.45" customHeight="1" spans="1:32">
      <c r="A11" s="33">
        <v>10</v>
      </c>
      <c r="B11" s="34" t="s">
        <v>70</v>
      </c>
      <c r="C11" s="39" t="s">
        <v>71</v>
      </c>
      <c r="D11" s="34" t="str">
        <f>VLOOKUP(B11,[1]第三批!$C:$E,3,0)</f>
        <v>代表品</v>
      </c>
      <c r="E11" s="34" t="s">
        <v>34</v>
      </c>
      <c r="F11" s="36" t="s">
        <v>35</v>
      </c>
      <c r="G11" s="36" t="s">
        <v>72</v>
      </c>
      <c r="H11" s="40" t="s">
        <v>73</v>
      </c>
      <c r="I11" s="34">
        <v>0</v>
      </c>
      <c r="J11" s="34">
        <v>1</v>
      </c>
      <c r="K11" s="40" t="s">
        <v>74</v>
      </c>
      <c r="L11" s="33">
        <v>36</v>
      </c>
      <c r="M11" s="36" t="s">
        <v>39</v>
      </c>
      <c r="N11" s="34" t="s">
        <v>75</v>
      </c>
      <c r="O11" s="36" t="s">
        <v>41</v>
      </c>
      <c r="P11" s="51">
        <v>13.99</v>
      </c>
      <c r="Q11" s="61">
        <v>9</v>
      </c>
      <c r="R11" s="62">
        <f t="shared" si="0"/>
        <v>3.4975</v>
      </c>
      <c r="S11" s="62">
        <v>2.71</v>
      </c>
      <c r="T11" s="62">
        <f t="shared" si="7"/>
        <v>1.29059040590406</v>
      </c>
      <c r="U11" s="63">
        <f t="shared" si="1"/>
        <v>3.4975</v>
      </c>
      <c r="V11" s="63">
        <v>2.675625</v>
      </c>
      <c r="W11" s="64">
        <f t="shared" si="2"/>
        <v>1.30717122167718</v>
      </c>
      <c r="X11" s="63">
        <v>3.41</v>
      </c>
      <c r="Y11" s="64">
        <f t="shared" si="3"/>
        <v>1.02565982404692</v>
      </c>
      <c r="Z11" s="70">
        <f>VLOOKUP(B11,[2]Sheet1!$B:$W,22,0)</f>
        <v>1</v>
      </c>
      <c r="AA11" s="63">
        <v>8.84</v>
      </c>
      <c r="AB11" s="71">
        <f t="shared" si="4"/>
        <v>0.395644796380091</v>
      </c>
      <c r="AC11" s="64">
        <f>VLOOKUP(B11,[3]第三批!$K:$R,8,0)</f>
        <v>2.705</v>
      </c>
      <c r="AD11" s="64">
        <f t="shared" si="5"/>
        <v>1.29297597042514</v>
      </c>
      <c r="AE11" s="64">
        <v>7.12125</v>
      </c>
      <c r="AF11" s="64">
        <f t="shared" si="6"/>
        <v>0.491135685448482</v>
      </c>
    </row>
    <row r="12" ht="60" customHeight="1" spans="1:32">
      <c r="A12" s="33">
        <v>11</v>
      </c>
      <c r="B12" s="34" t="s">
        <v>76</v>
      </c>
      <c r="C12" s="41"/>
      <c r="D12" s="34"/>
      <c r="E12" s="34" t="s">
        <v>34</v>
      </c>
      <c r="F12" s="36" t="s">
        <v>35</v>
      </c>
      <c r="G12" s="36" t="s">
        <v>72</v>
      </c>
      <c r="H12" s="40" t="s">
        <v>73</v>
      </c>
      <c r="I12" s="34" t="e">
        <v>#N/A</v>
      </c>
      <c r="J12" s="34">
        <v>1</v>
      </c>
      <c r="K12" s="40" t="s">
        <v>74</v>
      </c>
      <c r="L12" s="33">
        <v>48</v>
      </c>
      <c r="M12" s="36" t="s">
        <v>39</v>
      </c>
      <c r="N12" s="34" t="s">
        <v>75</v>
      </c>
      <c r="O12" s="36" t="s">
        <v>41</v>
      </c>
      <c r="P12" s="51">
        <v>18.46</v>
      </c>
      <c r="Q12" s="61">
        <v>9</v>
      </c>
      <c r="R12" s="62">
        <f t="shared" si="0"/>
        <v>3.46125</v>
      </c>
      <c r="S12" s="62">
        <v>2.71</v>
      </c>
      <c r="T12" s="62">
        <f t="shared" si="7"/>
        <v>1.27721402214022</v>
      </c>
      <c r="U12" s="63">
        <f t="shared" si="1"/>
        <v>3.46125</v>
      </c>
      <c r="V12" s="63">
        <v>2.675625</v>
      </c>
      <c r="W12" s="64">
        <f t="shared" si="2"/>
        <v>1.29362298528381</v>
      </c>
      <c r="X12" s="63">
        <v>3.41</v>
      </c>
      <c r="Y12" s="64">
        <f t="shared" si="3"/>
        <v>1.0150293255132</v>
      </c>
      <c r="Z12" s="70">
        <f>VLOOKUP(B12,[2]Sheet1!$B:$W,22,0)</f>
        <v>1</v>
      </c>
      <c r="AA12" s="63">
        <v>8.84</v>
      </c>
      <c r="AB12" s="71">
        <f t="shared" si="4"/>
        <v>0.391544117647059</v>
      </c>
      <c r="AC12" s="64">
        <f>VLOOKUP(B12,[3]第三批!$K:$R,8,0)</f>
        <v>2.705</v>
      </c>
      <c r="AD12" s="64">
        <f t="shared" si="5"/>
        <v>1.27957486136784</v>
      </c>
      <c r="AE12" s="64">
        <v>7.12125</v>
      </c>
      <c r="AF12" s="64">
        <f t="shared" si="6"/>
        <v>0.486045286993154</v>
      </c>
    </row>
    <row r="13" ht="58.5" customHeight="1" spans="1:32">
      <c r="A13" s="33">
        <v>12</v>
      </c>
      <c r="B13" s="34" t="s">
        <v>77</v>
      </c>
      <c r="C13" s="41"/>
      <c r="D13" s="34"/>
      <c r="E13" s="34" t="s">
        <v>34</v>
      </c>
      <c r="F13" s="36" t="s">
        <v>35</v>
      </c>
      <c r="G13" s="36" t="s">
        <v>72</v>
      </c>
      <c r="H13" s="36" t="s">
        <v>37</v>
      </c>
      <c r="I13" s="34" t="s">
        <v>78</v>
      </c>
      <c r="J13" s="34">
        <v>1</v>
      </c>
      <c r="K13" s="40" t="s">
        <v>74</v>
      </c>
      <c r="L13" s="33">
        <v>72</v>
      </c>
      <c r="M13" s="36" t="s">
        <v>39</v>
      </c>
      <c r="N13" s="34" t="s">
        <v>75</v>
      </c>
      <c r="O13" s="36" t="s">
        <v>41</v>
      </c>
      <c r="P13" s="51">
        <v>27.28</v>
      </c>
      <c r="Q13" s="61">
        <v>9</v>
      </c>
      <c r="R13" s="62">
        <f t="shared" si="0"/>
        <v>3.41</v>
      </c>
      <c r="S13" s="62">
        <v>2.71</v>
      </c>
      <c r="T13" s="62">
        <f t="shared" si="7"/>
        <v>1.25830258302583</v>
      </c>
      <c r="U13" s="63">
        <f t="shared" si="1"/>
        <v>3.41</v>
      </c>
      <c r="V13" s="63">
        <v>2.675625</v>
      </c>
      <c r="W13" s="64">
        <f t="shared" si="2"/>
        <v>1.27446858210698</v>
      </c>
      <c r="X13" s="63">
        <v>3.41</v>
      </c>
      <c r="Y13" s="64">
        <f t="shared" si="3"/>
        <v>1</v>
      </c>
      <c r="Z13" s="70">
        <f>VLOOKUP(B13,[2]Sheet1!$B:$W,22,0)</f>
        <v>0</v>
      </c>
      <c r="AA13" s="63">
        <v>8.84</v>
      </c>
      <c r="AB13" s="71">
        <f t="shared" si="4"/>
        <v>0.385746606334842</v>
      </c>
      <c r="AC13" s="64">
        <f>VLOOKUP(B13,[3]第三批!$K:$R,8,0)</f>
        <v>2.705</v>
      </c>
      <c r="AD13" s="64">
        <f t="shared" si="5"/>
        <v>1.26062846580407</v>
      </c>
      <c r="AE13" s="64">
        <v>7.12125</v>
      </c>
      <c r="AF13" s="64">
        <f t="shared" si="6"/>
        <v>0.478848516763209</v>
      </c>
    </row>
    <row r="14" ht="27" customHeight="1" spans="1:32">
      <c r="A14" s="33">
        <v>13</v>
      </c>
      <c r="B14" s="34" t="s">
        <v>79</v>
      </c>
      <c r="C14" s="41"/>
      <c r="D14" s="34" t="str">
        <f>VLOOKUP(B14,[1]第三批!$C:$E,3,0)</f>
        <v>代表品</v>
      </c>
      <c r="E14" s="34" t="s">
        <v>34</v>
      </c>
      <c r="F14" s="36" t="s">
        <v>35</v>
      </c>
      <c r="G14" s="36" t="s">
        <v>72</v>
      </c>
      <c r="H14" s="40" t="s">
        <v>73</v>
      </c>
      <c r="I14" s="34">
        <v>0</v>
      </c>
      <c r="J14" s="34">
        <v>1</v>
      </c>
      <c r="K14" s="52" t="s">
        <v>80</v>
      </c>
      <c r="L14" s="33">
        <v>36</v>
      </c>
      <c r="M14" s="36" t="s">
        <v>39</v>
      </c>
      <c r="N14" s="34" t="s">
        <v>81</v>
      </c>
      <c r="O14" s="36" t="s">
        <v>41</v>
      </c>
      <c r="P14" s="51">
        <v>10.82</v>
      </c>
      <c r="Q14" s="61">
        <v>9</v>
      </c>
      <c r="R14" s="62">
        <f t="shared" si="0"/>
        <v>2.705</v>
      </c>
      <c r="S14" s="62">
        <v>2.71</v>
      </c>
      <c r="T14" s="62">
        <f t="shared" si="7"/>
        <v>0.998154981549816</v>
      </c>
      <c r="U14" s="63">
        <f t="shared" si="1"/>
        <v>2.705</v>
      </c>
      <c r="V14" s="63">
        <v>2.675625</v>
      </c>
      <c r="W14" s="64">
        <f t="shared" si="2"/>
        <v>1.01097874328428</v>
      </c>
      <c r="X14" s="63">
        <v>2.675625</v>
      </c>
      <c r="Y14" s="64">
        <f t="shared" si="3"/>
        <v>1.01097874328428</v>
      </c>
      <c r="Z14" s="70">
        <f>VLOOKUP(B14,[2]Sheet1!$B:$W,22,0)</f>
        <v>1</v>
      </c>
      <c r="AA14" s="63">
        <v>8.84</v>
      </c>
      <c r="AB14" s="71">
        <f t="shared" si="4"/>
        <v>0.305995475113122</v>
      </c>
      <c r="AC14" s="64">
        <f>VLOOKUP(B14,[3]第三批!$K:$R,8,0)</f>
        <v>2.705</v>
      </c>
      <c r="AD14" s="63">
        <f t="shared" si="5"/>
        <v>1</v>
      </c>
      <c r="AE14" s="64">
        <v>7.12125</v>
      </c>
      <c r="AF14" s="64">
        <f t="shared" si="6"/>
        <v>0.379849043356152</v>
      </c>
    </row>
    <row r="15" ht="27" customHeight="1" spans="1:32">
      <c r="A15" s="33">
        <v>14</v>
      </c>
      <c r="B15" s="34" t="s">
        <v>82</v>
      </c>
      <c r="C15" s="41"/>
      <c r="D15" s="34"/>
      <c r="E15" s="34" t="s">
        <v>34</v>
      </c>
      <c r="F15" s="36" t="s">
        <v>35</v>
      </c>
      <c r="G15" s="36" t="s">
        <v>72</v>
      </c>
      <c r="H15" s="40" t="s">
        <v>73</v>
      </c>
      <c r="I15" s="34" t="e">
        <v>#N/A</v>
      </c>
      <c r="J15" s="34">
        <v>1</v>
      </c>
      <c r="K15" s="52" t="s">
        <v>80</v>
      </c>
      <c r="L15" s="33">
        <v>48</v>
      </c>
      <c r="M15" s="36" t="s">
        <v>39</v>
      </c>
      <c r="N15" s="34" t="s">
        <v>81</v>
      </c>
      <c r="O15" s="36" t="s">
        <v>41</v>
      </c>
      <c r="P15" s="51">
        <v>14.27</v>
      </c>
      <c r="Q15" s="61">
        <v>9</v>
      </c>
      <c r="R15" s="62">
        <f t="shared" si="0"/>
        <v>2.675625</v>
      </c>
      <c r="S15" s="62">
        <v>2.71</v>
      </c>
      <c r="T15" s="62">
        <f t="shared" si="7"/>
        <v>0.987315498154982</v>
      </c>
      <c r="U15" s="63">
        <f t="shared" si="1"/>
        <v>2.675625</v>
      </c>
      <c r="V15" s="63">
        <v>2.675625</v>
      </c>
      <c r="W15" s="64">
        <f t="shared" si="2"/>
        <v>1</v>
      </c>
      <c r="X15" s="63">
        <v>2.675625</v>
      </c>
      <c r="Y15" s="64">
        <f t="shared" si="3"/>
        <v>1</v>
      </c>
      <c r="Z15" s="70">
        <f>VLOOKUP(B15,[2]Sheet1!$B:$W,22,0)</f>
        <v>0</v>
      </c>
      <c r="AA15" s="63">
        <v>8.84</v>
      </c>
      <c r="AB15" s="71">
        <f t="shared" si="4"/>
        <v>0.302672511312217</v>
      </c>
      <c r="AC15" s="64">
        <f>VLOOKUP(B15,[3]第三批!$K:$R,8,0)</f>
        <v>2.705</v>
      </c>
      <c r="AD15" s="64">
        <f t="shared" si="5"/>
        <v>0.989140480591497</v>
      </c>
      <c r="AE15" s="64">
        <v>7.12125</v>
      </c>
      <c r="AF15" s="64">
        <f t="shared" si="6"/>
        <v>0.375724065297525</v>
      </c>
    </row>
    <row r="16" ht="40.5" customHeight="1" spans="1:32">
      <c r="A16" s="33">
        <v>15</v>
      </c>
      <c r="B16" s="34" t="s">
        <v>83</v>
      </c>
      <c r="C16" s="41"/>
      <c r="D16" s="34" t="str">
        <f>VLOOKUP(B16,[1]第三批!$C:$E,3,0)</f>
        <v>代表品</v>
      </c>
      <c r="E16" s="34" t="s">
        <v>56</v>
      </c>
      <c r="F16" s="36" t="s">
        <v>35</v>
      </c>
      <c r="G16" s="42" t="s">
        <v>84</v>
      </c>
      <c r="H16" s="36" t="s">
        <v>37</v>
      </c>
      <c r="I16" s="34">
        <v>0</v>
      </c>
      <c r="J16" s="34">
        <v>1</v>
      </c>
      <c r="K16" s="52" t="s">
        <v>80</v>
      </c>
      <c r="L16" s="33">
        <v>24</v>
      </c>
      <c r="M16" s="36" t="s">
        <v>39</v>
      </c>
      <c r="N16" s="34" t="s">
        <v>85</v>
      </c>
      <c r="O16" s="36" t="s">
        <v>41</v>
      </c>
      <c r="P16" s="51">
        <v>18.99</v>
      </c>
      <c r="Q16" s="61">
        <v>9</v>
      </c>
      <c r="R16" s="62">
        <f t="shared" si="0"/>
        <v>7.12125</v>
      </c>
      <c r="S16" s="62">
        <v>2.71</v>
      </c>
      <c r="T16" s="62">
        <f t="shared" si="7"/>
        <v>2.62776752767528</v>
      </c>
      <c r="U16" s="63">
        <f t="shared" si="1"/>
        <v>7.12125</v>
      </c>
      <c r="V16" s="63">
        <v>2.675625</v>
      </c>
      <c r="W16" s="64">
        <f t="shared" si="2"/>
        <v>2.66152768044849</v>
      </c>
      <c r="X16" s="63">
        <v>7.015</v>
      </c>
      <c r="Y16" s="64">
        <f t="shared" si="3"/>
        <v>1.01514611546686</v>
      </c>
      <c r="Z16" s="70">
        <f>VLOOKUP(B16,[2]Sheet1!$B:$W,22,0)</f>
        <v>1</v>
      </c>
      <c r="AA16" s="63">
        <v>8.84</v>
      </c>
      <c r="AB16" s="71">
        <f t="shared" si="4"/>
        <v>0.805571266968326</v>
      </c>
      <c r="AC16" s="64">
        <f>VLOOKUP(B16,[3]第三批!$K:$R,8,0)</f>
        <v>2.705</v>
      </c>
      <c r="AD16" s="64">
        <f t="shared" si="5"/>
        <v>2.6326247689464</v>
      </c>
      <c r="AE16" s="64">
        <v>7.12125</v>
      </c>
      <c r="AF16" s="64">
        <f t="shared" si="6"/>
        <v>1</v>
      </c>
    </row>
    <row r="17" ht="40.5" customHeight="1" spans="1:32">
      <c r="A17" s="33">
        <v>16</v>
      </c>
      <c r="B17" s="34" t="s">
        <v>86</v>
      </c>
      <c r="C17" s="41"/>
      <c r="D17" s="34"/>
      <c r="E17" s="34" t="s">
        <v>56</v>
      </c>
      <c r="F17" s="36" t="s">
        <v>35</v>
      </c>
      <c r="G17" s="42" t="s">
        <v>84</v>
      </c>
      <c r="H17" s="36" t="s">
        <v>37</v>
      </c>
      <c r="I17" s="34" t="e">
        <v>#N/A</v>
      </c>
      <c r="J17" s="34">
        <v>1</v>
      </c>
      <c r="K17" s="52" t="s">
        <v>80</v>
      </c>
      <c r="L17" s="33">
        <v>36</v>
      </c>
      <c r="M17" s="36" t="s">
        <v>39</v>
      </c>
      <c r="N17" s="34" t="s">
        <v>85</v>
      </c>
      <c r="O17" s="36" t="s">
        <v>41</v>
      </c>
      <c r="P17" s="51">
        <v>28.06</v>
      </c>
      <c r="Q17" s="61">
        <v>9</v>
      </c>
      <c r="R17" s="62">
        <f t="shared" si="0"/>
        <v>7.015</v>
      </c>
      <c r="S17" s="62">
        <v>2.71</v>
      </c>
      <c r="T17" s="62">
        <f t="shared" si="7"/>
        <v>2.58856088560886</v>
      </c>
      <c r="U17" s="63">
        <f t="shared" si="1"/>
        <v>7.015</v>
      </c>
      <c r="V17" s="63">
        <v>2.675625</v>
      </c>
      <c r="W17" s="64">
        <f t="shared" si="2"/>
        <v>2.62181733239897</v>
      </c>
      <c r="X17" s="63">
        <v>7.015</v>
      </c>
      <c r="Y17" s="64">
        <f t="shared" si="3"/>
        <v>1</v>
      </c>
      <c r="Z17" s="70">
        <f>VLOOKUP(B17,[2]Sheet1!$B:$W,22,0)</f>
        <v>0</v>
      </c>
      <c r="AA17" s="63">
        <v>8.84</v>
      </c>
      <c r="AB17" s="71">
        <f t="shared" si="4"/>
        <v>0.793552036199095</v>
      </c>
      <c r="AC17" s="64">
        <f>VLOOKUP(B17,[3]第三批!$K:$R,8,0)</f>
        <v>2.705</v>
      </c>
      <c r="AD17" s="64">
        <f t="shared" si="5"/>
        <v>2.59334565619224</v>
      </c>
      <c r="AE17" s="64">
        <v>7.12125</v>
      </c>
      <c r="AF17" s="64">
        <f t="shared" si="6"/>
        <v>0.985079866596454</v>
      </c>
    </row>
    <row r="18" ht="40.5" customHeight="1" spans="1:32">
      <c r="A18" s="33">
        <v>17</v>
      </c>
      <c r="B18" s="34" t="s">
        <v>87</v>
      </c>
      <c r="C18" s="41"/>
      <c r="D18" s="34" t="str">
        <f>VLOOKUP(B18,[1]第三批!$C:$E,3,0)</f>
        <v>代表品</v>
      </c>
      <c r="E18" s="34" t="s">
        <v>56</v>
      </c>
      <c r="F18" s="36" t="s">
        <v>35</v>
      </c>
      <c r="G18" s="36" t="s">
        <v>88</v>
      </c>
      <c r="H18" s="36" t="s">
        <v>89</v>
      </c>
      <c r="I18" s="34">
        <v>0</v>
      </c>
      <c r="J18" s="34">
        <v>1.1</v>
      </c>
      <c r="K18" s="52" t="s">
        <v>90</v>
      </c>
      <c r="L18" s="33">
        <v>36</v>
      </c>
      <c r="M18" s="36" t="s">
        <v>61</v>
      </c>
      <c r="N18" s="34" t="s">
        <v>91</v>
      </c>
      <c r="O18" s="36" t="s">
        <v>41</v>
      </c>
      <c r="P18" s="54">
        <v>52</v>
      </c>
      <c r="Q18" s="61">
        <v>9</v>
      </c>
      <c r="R18" s="62">
        <f t="shared" si="0"/>
        <v>13</v>
      </c>
      <c r="S18" s="62">
        <v>2.71</v>
      </c>
      <c r="T18" s="62">
        <f t="shared" si="7"/>
        <v>4.7970479704797</v>
      </c>
      <c r="U18" s="63">
        <f t="shared" si="1"/>
        <v>11.8181818181818</v>
      </c>
      <c r="V18" s="63">
        <v>2.675625</v>
      </c>
      <c r="W18" s="64">
        <f t="shared" si="2"/>
        <v>4.41697989000021</v>
      </c>
      <c r="X18" s="63">
        <v>11.8181818181818</v>
      </c>
      <c r="Y18" s="72">
        <f t="shared" si="3"/>
        <v>1</v>
      </c>
      <c r="Z18" s="70">
        <f>VLOOKUP(B18,[2]Sheet1!$B:$W,22,0)</f>
        <v>0</v>
      </c>
      <c r="AA18" s="63">
        <v>8.84</v>
      </c>
      <c r="AB18" s="71">
        <f t="shared" si="4"/>
        <v>1.33689839572192</v>
      </c>
      <c r="AC18" s="64">
        <f>VLOOKUP(B18,[3]第三批!$K:$R,8,0)</f>
        <v>2.705</v>
      </c>
      <c r="AD18" s="64">
        <f t="shared" si="5"/>
        <v>4.36901361115779</v>
      </c>
      <c r="AE18" s="64">
        <v>7.12125</v>
      </c>
      <c r="AF18" s="64">
        <f t="shared" si="6"/>
        <v>1.65956564060829</v>
      </c>
    </row>
    <row r="19" ht="27" customHeight="1" spans="1:32">
      <c r="A19" s="33">
        <v>18</v>
      </c>
      <c r="B19" s="43" t="s">
        <v>92</v>
      </c>
      <c r="C19" s="44"/>
      <c r="D19" s="34" t="str">
        <f>VLOOKUP(B19,[1]第三批!$C:$E,3,0)</f>
        <v>代表品</v>
      </c>
      <c r="E19" s="34" t="s">
        <v>56</v>
      </c>
      <c r="F19" s="36" t="s">
        <v>35</v>
      </c>
      <c r="G19" s="36" t="s">
        <v>93</v>
      </c>
      <c r="H19" s="36" t="s">
        <v>94</v>
      </c>
      <c r="I19" s="34" t="s">
        <v>95</v>
      </c>
      <c r="J19" s="34">
        <v>1.3</v>
      </c>
      <c r="K19" s="36" t="s">
        <v>96</v>
      </c>
      <c r="L19" s="33">
        <v>12</v>
      </c>
      <c r="M19" s="36" t="s">
        <v>97</v>
      </c>
      <c r="N19" s="34" t="s">
        <v>98</v>
      </c>
      <c r="O19" s="36" t="s">
        <v>41</v>
      </c>
      <c r="P19" s="51">
        <v>52.98</v>
      </c>
      <c r="Q19" s="61">
        <v>3</v>
      </c>
      <c r="R19" s="62">
        <f t="shared" si="0"/>
        <v>13.245</v>
      </c>
      <c r="S19" s="62">
        <v>2.71</v>
      </c>
      <c r="T19" s="62">
        <f t="shared" si="7"/>
        <v>4.88745387453875</v>
      </c>
      <c r="U19" s="63">
        <f t="shared" si="1"/>
        <v>10.1884615384615</v>
      </c>
      <c r="V19" s="63">
        <v>2.675625</v>
      </c>
      <c r="W19" s="64">
        <f t="shared" si="2"/>
        <v>3.80788097676675</v>
      </c>
      <c r="X19" s="63">
        <v>10.1884615384615</v>
      </c>
      <c r="Y19" s="72">
        <f t="shared" si="3"/>
        <v>1</v>
      </c>
      <c r="Z19" s="70">
        <f>VLOOKUP(B19,[2]Sheet1!$B:$W,22,0)</f>
        <v>0</v>
      </c>
      <c r="AA19" s="63">
        <v>8.84</v>
      </c>
      <c r="AB19" s="71">
        <f t="shared" si="4"/>
        <v>1.15254089801601</v>
      </c>
      <c r="AC19" s="64">
        <f>VLOOKUP(B19,[3]第三批!$K:$R,8,0)</f>
        <v>2.705</v>
      </c>
      <c r="AD19" s="64">
        <f t="shared" si="5"/>
        <v>3.76652921939428</v>
      </c>
      <c r="AE19" s="64">
        <v>7.12125</v>
      </c>
      <c r="AF19" s="64">
        <f t="shared" si="6"/>
        <v>1.43071252075991</v>
      </c>
    </row>
    <row r="20" ht="54" customHeight="1" spans="1:32">
      <c r="A20" s="33">
        <v>19</v>
      </c>
      <c r="B20" s="34" t="s">
        <v>99</v>
      </c>
      <c r="C20" s="35" t="s">
        <v>100</v>
      </c>
      <c r="D20" s="34" t="str">
        <f>VLOOKUP(B20,[1]第三批!$C:$E,3,0)</f>
        <v>代表品</v>
      </c>
      <c r="E20" s="34" t="s">
        <v>34</v>
      </c>
      <c r="F20" s="36" t="s">
        <v>35</v>
      </c>
      <c r="G20" s="36" t="s">
        <v>101</v>
      </c>
      <c r="H20" s="36" t="s">
        <v>37</v>
      </c>
      <c r="I20" s="34">
        <v>0</v>
      </c>
      <c r="J20" s="34">
        <v>1</v>
      </c>
      <c r="K20" s="40" t="s">
        <v>102</v>
      </c>
      <c r="L20" s="33">
        <v>24</v>
      </c>
      <c r="M20" s="36" t="s">
        <v>39</v>
      </c>
      <c r="N20" s="34" t="s">
        <v>103</v>
      </c>
      <c r="O20" s="36" t="s">
        <v>41</v>
      </c>
      <c r="P20" s="51">
        <v>27.15</v>
      </c>
      <c r="Q20" s="61">
        <v>4.5</v>
      </c>
      <c r="R20" s="62">
        <f t="shared" si="0"/>
        <v>5.090625</v>
      </c>
      <c r="S20" s="62">
        <v>4.77</v>
      </c>
      <c r="T20" s="62">
        <f t="shared" si="7"/>
        <v>1.06721698113208</v>
      </c>
      <c r="U20" s="63">
        <f t="shared" si="1"/>
        <v>5.090625</v>
      </c>
      <c r="V20" s="63">
        <v>4.77375</v>
      </c>
      <c r="W20" s="64">
        <f t="shared" si="2"/>
        <v>1.06637863315004</v>
      </c>
      <c r="X20" s="63">
        <v>5.01375</v>
      </c>
      <c r="Y20" s="64">
        <f t="shared" si="3"/>
        <v>1.01533283470456</v>
      </c>
      <c r="Z20" s="70">
        <f>VLOOKUP(B20,[2]Sheet1!$B:$W,22,0)</f>
        <v>1</v>
      </c>
      <c r="AA20" s="63">
        <v>7.53</v>
      </c>
      <c r="AB20" s="71">
        <f t="shared" si="4"/>
        <v>0.676045816733068</v>
      </c>
      <c r="AC20" s="64">
        <f>VLOOKUP(B20,[3]第三批!$K:$R,8,0)</f>
        <v>4.8975</v>
      </c>
      <c r="AD20" s="64">
        <f t="shared" si="5"/>
        <v>1.03943338437979</v>
      </c>
      <c r="AE20" s="64">
        <v>4.8975</v>
      </c>
      <c r="AF20" s="64">
        <f t="shared" si="6"/>
        <v>1.03943338437979</v>
      </c>
    </row>
    <row r="21" ht="54" customHeight="1" spans="1:32">
      <c r="A21" s="33">
        <v>20</v>
      </c>
      <c r="B21" s="34" t="s">
        <v>104</v>
      </c>
      <c r="C21" s="37"/>
      <c r="D21" s="34"/>
      <c r="E21" s="34" t="s">
        <v>34</v>
      </c>
      <c r="F21" s="36" t="s">
        <v>35</v>
      </c>
      <c r="G21" s="36" t="s">
        <v>101</v>
      </c>
      <c r="H21" s="36" t="s">
        <v>37</v>
      </c>
      <c r="I21" s="34" t="e">
        <v>#N/A</v>
      </c>
      <c r="J21" s="34">
        <v>1</v>
      </c>
      <c r="K21" s="40" t="s">
        <v>102</v>
      </c>
      <c r="L21" s="33">
        <v>12</v>
      </c>
      <c r="M21" s="36" t="s">
        <v>39</v>
      </c>
      <c r="N21" s="34" t="s">
        <v>103</v>
      </c>
      <c r="O21" s="36" t="s">
        <v>41</v>
      </c>
      <c r="P21" s="51">
        <v>13.92</v>
      </c>
      <c r="Q21" s="61">
        <v>4.5</v>
      </c>
      <c r="R21" s="62">
        <f t="shared" si="0"/>
        <v>5.22</v>
      </c>
      <c r="S21" s="62">
        <v>4.77</v>
      </c>
      <c r="T21" s="62">
        <f t="shared" si="7"/>
        <v>1.09433962264151</v>
      </c>
      <c r="U21" s="63">
        <f t="shared" si="1"/>
        <v>5.22</v>
      </c>
      <c r="V21" s="63">
        <v>4.77375</v>
      </c>
      <c r="W21" s="64">
        <f t="shared" si="2"/>
        <v>1.09347996857816</v>
      </c>
      <c r="X21" s="63">
        <v>5.01375</v>
      </c>
      <c r="Y21" s="64">
        <f t="shared" si="3"/>
        <v>1.04113687359761</v>
      </c>
      <c r="Z21" s="70">
        <f>VLOOKUP(B21,[2]Sheet1!$B:$W,22,0)</f>
        <v>1</v>
      </c>
      <c r="AA21" s="63">
        <v>7.53</v>
      </c>
      <c r="AB21" s="71">
        <f t="shared" si="4"/>
        <v>0.693227091633466</v>
      </c>
      <c r="AC21" s="64">
        <f>VLOOKUP(B21,[3]第三批!$K:$R,8,0)</f>
        <v>4.8975</v>
      </c>
      <c r="AD21" s="64">
        <f t="shared" si="5"/>
        <v>1.06584992343032</v>
      </c>
      <c r="AE21" s="64">
        <v>4.8975</v>
      </c>
      <c r="AF21" s="64">
        <f t="shared" si="6"/>
        <v>1.06584992343032</v>
      </c>
    </row>
    <row r="22" ht="54" customHeight="1" spans="1:32">
      <c r="A22" s="33">
        <v>21</v>
      </c>
      <c r="B22" s="34" t="s">
        <v>105</v>
      </c>
      <c r="C22" s="37"/>
      <c r="D22" s="34"/>
      <c r="E22" s="34" t="s">
        <v>34</v>
      </c>
      <c r="F22" s="36" t="s">
        <v>35</v>
      </c>
      <c r="G22" s="36" t="s">
        <v>101</v>
      </c>
      <c r="H22" s="36" t="s">
        <v>37</v>
      </c>
      <c r="I22" s="34" t="e">
        <v>#N/A</v>
      </c>
      <c r="J22" s="34">
        <v>1</v>
      </c>
      <c r="K22" s="40" t="s">
        <v>102</v>
      </c>
      <c r="L22" s="33">
        <v>20</v>
      </c>
      <c r="M22" s="36" t="s">
        <v>39</v>
      </c>
      <c r="N22" s="34" t="s">
        <v>103</v>
      </c>
      <c r="O22" s="36" t="s">
        <v>41</v>
      </c>
      <c r="P22" s="51">
        <v>22.77</v>
      </c>
      <c r="Q22" s="61">
        <v>4.5</v>
      </c>
      <c r="R22" s="62">
        <f t="shared" si="0"/>
        <v>5.12325</v>
      </c>
      <c r="S22" s="62">
        <v>4.77</v>
      </c>
      <c r="T22" s="62">
        <f t="shared" si="7"/>
        <v>1.07405660377359</v>
      </c>
      <c r="U22" s="63">
        <f t="shared" si="1"/>
        <v>5.12325</v>
      </c>
      <c r="V22" s="63">
        <v>4.77375</v>
      </c>
      <c r="W22" s="64">
        <f t="shared" si="2"/>
        <v>1.07321288295365</v>
      </c>
      <c r="X22" s="63">
        <v>5.01375</v>
      </c>
      <c r="Y22" s="64">
        <f t="shared" si="3"/>
        <v>1.02183994016455</v>
      </c>
      <c r="Z22" s="70">
        <f>VLOOKUP(B22,[2]Sheet1!$B:$W,22,0)</f>
        <v>1</v>
      </c>
      <c r="AA22" s="63">
        <v>7.53</v>
      </c>
      <c r="AB22" s="71">
        <f t="shared" si="4"/>
        <v>0.680378486055777</v>
      </c>
      <c r="AC22" s="64">
        <f>VLOOKUP(B22,[3]第三批!$K:$R,8,0)</f>
        <v>4.8975</v>
      </c>
      <c r="AD22" s="64">
        <f t="shared" si="5"/>
        <v>1.04609494640123</v>
      </c>
      <c r="AE22" s="64">
        <v>4.8975</v>
      </c>
      <c r="AF22" s="64">
        <f t="shared" si="6"/>
        <v>1.04609494640123</v>
      </c>
    </row>
    <row r="23" ht="54" customHeight="1" spans="1:32">
      <c r="A23" s="33">
        <v>22</v>
      </c>
      <c r="B23" s="34" t="s">
        <v>106</v>
      </c>
      <c r="C23" s="37"/>
      <c r="D23" s="34"/>
      <c r="E23" s="34" t="s">
        <v>34</v>
      </c>
      <c r="F23" s="36" t="s">
        <v>35</v>
      </c>
      <c r="G23" s="36" t="s">
        <v>101</v>
      </c>
      <c r="H23" s="36" t="s">
        <v>37</v>
      </c>
      <c r="I23" s="34" t="e">
        <v>#N/A</v>
      </c>
      <c r="J23" s="34">
        <v>1</v>
      </c>
      <c r="K23" s="40" t="s">
        <v>102</v>
      </c>
      <c r="L23" s="33">
        <v>36</v>
      </c>
      <c r="M23" s="36" t="s">
        <v>39</v>
      </c>
      <c r="N23" s="34" t="s">
        <v>103</v>
      </c>
      <c r="O23" s="36" t="s">
        <v>41</v>
      </c>
      <c r="P23" s="51">
        <v>40.11</v>
      </c>
      <c r="Q23" s="61">
        <v>4.5</v>
      </c>
      <c r="R23" s="62">
        <f t="shared" si="0"/>
        <v>5.01375</v>
      </c>
      <c r="S23" s="62">
        <v>4.77</v>
      </c>
      <c r="T23" s="62">
        <f t="shared" si="7"/>
        <v>1.05110062893082</v>
      </c>
      <c r="U23" s="63">
        <f t="shared" si="1"/>
        <v>5.01375</v>
      </c>
      <c r="V23" s="63">
        <v>4.77375</v>
      </c>
      <c r="W23" s="64">
        <f t="shared" si="2"/>
        <v>1.05027494108405</v>
      </c>
      <c r="X23" s="63">
        <v>5.01375</v>
      </c>
      <c r="Y23" s="64">
        <f t="shared" si="3"/>
        <v>1</v>
      </c>
      <c r="Z23" s="70">
        <f>VLOOKUP(B23,[2]Sheet1!$B:$W,22,0)</f>
        <v>0</v>
      </c>
      <c r="AA23" s="63">
        <v>7.53</v>
      </c>
      <c r="AB23" s="71">
        <f t="shared" si="4"/>
        <v>0.665836653386454</v>
      </c>
      <c r="AC23" s="64">
        <f>VLOOKUP(B23,[3]第三批!$K:$R,8,0)</f>
        <v>4.8975</v>
      </c>
      <c r="AD23" s="64">
        <f t="shared" si="5"/>
        <v>1.02373660030628</v>
      </c>
      <c r="AE23" s="64">
        <v>4.8975</v>
      </c>
      <c r="AF23" s="64">
        <f t="shared" si="6"/>
        <v>1.02373660030628</v>
      </c>
    </row>
    <row r="24" ht="40.5" customHeight="1" spans="1:32">
      <c r="A24" s="33">
        <v>23</v>
      </c>
      <c r="B24" s="34" t="s">
        <v>107</v>
      </c>
      <c r="C24" s="37"/>
      <c r="D24" s="34" t="str">
        <f>VLOOKUP(B24,[1]第三批!$C:$E,3,0)</f>
        <v>代表品</v>
      </c>
      <c r="E24" s="34" t="s">
        <v>34</v>
      </c>
      <c r="F24" s="36" t="s">
        <v>35</v>
      </c>
      <c r="G24" s="42" t="s">
        <v>108</v>
      </c>
      <c r="H24" s="36" t="s">
        <v>37</v>
      </c>
      <c r="I24" s="34">
        <v>0</v>
      </c>
      <c r="J24" s="34">
        <v>1</v>
      </c>
      <c r="K24" s="36" t="s">
        <v>109</v>
      </c>
      <c r="L24" s="33">
        <v>12</v>
      </c>
      <c r="M24" s="36" t="s">
        <v>39</v>
      </c>
      <c r="N24" s="34" t="s">
        <v>110</v>
      </c>
      <c r="O24" s="36" t="s">
        <v>41</v>
      </c>
      <c r="P24" s="51">
        <v>19.59</v>
      </c>
      <c r="Q24" s="61">
        <v>3</v>
      </c>
      <c r="R24" s="62">
        <f t="shared" si="0"/>
        <v>4.8975</v>
      </c>
      <c r="S24" s="62">
        <v>4.77</v>
      </c>
      <c r="T24" s="62">
        <f t="shared" si="7"/>
        <v>1.02672955974843</v>
      </c>
      <c r="U24" s="63">
        <f t="shared" si="1"/>
        <v>4.8975</v>
      </c>
      <c r="V24" s="63">
        <v>4.77375</v>
      </c>
      <c r="W24" s="64">
        <f t="shared" si="2"/>
        <v>1.02592301649647</v>
      </c>
      <c r="X24" s="63">
        <v>4.77375</v>
      </c>
      <c r="Y24" s="64">
        <f t="shared" si="3"/>
        <v>1.02592301649647</v>
      </c>
      <c r="Z24" s="70">
        <f>VLOOKUP(B24,[2]Sheet1!$B:$W,22,0)</f>
        <v>1</v>
      </c>
      <c r="AA24" s="63">
        <v>7.53</v>
      </c>
      <c r="AB24" s="71">
        <f t="shared" si="4"/>
        <v>0.650398406374502</v>
      </c>
      <c r="AC24" s="64">
        <f>VLOOKUP(B24,[3]第三批!$K:$R,8,0)</f>
        <v>4.8975</v>
      </c>
      <c r="AD24" s="63">
        <f t="shared" si="5"/>
        <v>1</v>
      </c>
      <c r="AE24" s="63">
        <v>4.8975</v>
      </c>
      <c r="AF24" s="64">
        <f t="shared" si="6"/>
        <v>1</v>
      </c>
    </row>
    <row r="25" ht="40.5" customHeight="1" spans="1:32">
      <c r="A25" s="33">
        <v>24</v>
      </c>
      <c r="B25" s="34" t="s">
        <v>111</v>
      </c>
      <c r="C25" s="37"/>
      <c r="D25" s="34"/>
      <c r="E25" s="34" t="s">
        <v>34</v>
      </c>
      <c r="F25" s="36" t="s">
        <v>35</v>
      </c>
      <c r="G25" s="42" t="s">
        <v>108</v>
      </c>
      <c r="H25" s="36" t="s">
        <v>37</v>
      </c>
      <c r="I25" s="34" t="e">
        <v>#N/A</v>
      </c>
      <c r="J25" s="34">
        <v>1</v>
      </c>
      <c r="K25" s="36" t="s">
        <v>109</v>
      </c>
      <c r="L25" s="33">
        <v>18</v>
      </c>
      <c r="M25" s="36" t="s">
        <v>39</v>
      </c>
      <c r="N25" s="34" t="s">
        <v>110</v>
      </c>
      <c r="O25" s="36" t="s">
        <v>41</v>
      </c>
      <c r="P25" s="51">
        <v>28.94</v>
      </c>
      <c r="Q25" s="61">
        <v>3</v>
      </c>
      <c r="R25" s="62">
        <f t="shared" si="0"/>
        <v>4.82333333333333</v>
      </c>
      <c r="S25" s="62">
        <v>4.77</v>
      </c>
      <c r="T25" s="62">
        <f t="shared" si="7"/>
        <v>1.01118099231307</v>
      </c>
      <c r="U25" s="63">
        <f t="shared" si="1"/>
        <v>4.82333333333333</v>
      </c>
      <c r="V25" s="63">
        <v>4.77375</v>
      </c>
      <c r="W25" s="64">
        <f t="shared" si="2"/>
        <v>1.01038666317535</v>
      </c>
      <c r="X25" s="63">
        <v>4.77375</v>
      </c>
      <c r="Y25" s="64">
        <f t="shared" si="3"/>
        <v>1.01038666317535</v>
      </c>
      <c r="Z25" s="70">
        <f>VLOOKUP(B25,[2]Sheet1!$B:$W,22,0)</f>
        <v>1</v>
      </c>
      <c r="AA25" s="63">
        <v>7.53</v>
      </c>
      <c r="AB25" s="71">
        <f t="shared" si="4"/>
        <v>0.640548915449314</v>
      </c>
      <c r="AC25" s="64">
        <f>VLOOKUP(B25,[3]第三批!$K:$R,8,0)</f>
        <v>4.8975</v>
      </c>
      <c r="AD25" s="64">
        <f t="shared" si="5"/>
        <v>0.984856219159435</v>
      </c>
      <c r="AE25" s="64">
        <v>4.8975</v>
      </c>
      <c r="AF25" s="64">
        <f t="shared" si="6"/>
        <v>0.984856219159435</v>
      </c>
    </row>
    <row r="26" ht="40.5" customHeight="1" spans="1:32">
      <c r="A26" s="33">
        <v>25</v>
      </c>
      <c r="B26" s="34" t="s">
        <v>112</v>
      </c>
      <c r="C26" s="38"/>
      <c r="D26" s="34"/>
      <c r="E26" s="34" t="s">
        <v>34</v>
      </c>
      <c r="F26" s="36" t="s">
        <v>35</v>
      </c>
      <c r="G26" s="42" t="s">
        <v>108</v>
      </c>
      <c r="H26" s="36" t="s">
        <v>113</v>
      </c>
      <c r="I26" s="34" t="e">
        <v>#N/A</v>
      </c>
      <c r="J26" s="34">
        <v>1</v>
      </c>
      <c r="K26" s="36" t="s">
        <v>109</v>
      </c>
      <c r="L26" s="33">
        <v>24</v>
      </c>
      <c r="M26" s="36" t="s">
        <v>39</v>
      </c>
      <c r="N26" s="34" t="s">
        <v>110</v>
      </c>
      <c r="O26" s="36" t="s">
        <v>41</v>
      </c>
      <c r="P26" s="51">
        <v>38.19</v>
      </c>
      <c r="Q26" s="61">
        <v>3</v>
      </c>
      <c r="R26" s="62">
        <f t="shared" si="0"/>
        <v>4.77375</v>
      </c>
      <c r="S26" s="62">
        <v>4.77</v>
      </c>
      <c r="T26" s="62">
        <f t="shared" si="7"/>
        <v>1.00078616352201</v>
      </c>
      <c r="U26" s="63">
        <f t="shared" si="1"/>
        <v>4.77375</v>
      </c>
      <c r="V26" s="63">
        <v>4.77375</v>
      </c>
      <c r="W26" s="64">
        <f t="shared" si="2"/>
        <v>1</v>
      </c>
      <c r="X26" s="63">
        <v>4.77375</v>
      </c>
      <c r="Y26" s="64">
        <f t="shared" si="3"/>
        <v>1</v>
      </c>
      <c r="Z26" s="70">
        <f>VLOOKUP(B26,[2]Sheet1!$B:$W,22,0)</f>
        <v>0</v>
      </c>
      <c r="AA26" s="63">
        <v>7.53</v>
      </c>
      <c r="AB26" s="71">
        <f t="shared" si="4"/>
        <v>0.633964143426295</v>
      </c>
      <c r="AC26" s="64">
        <f>VLOOKUP(B26,[3]第三批!$K:$R,8,0)</f>
        <v>4.8975</v>
      </c>
      <c r="AD26" s="64">
        <f t="shared" si="5"/>
        <v>0.974732006125574</v>
      </c>
      <c r="AE26" s="64">
        <v>4.8975</v>
      </c>
      <c r="AF26" s="64">
        <f t="shared" si="6"/>
        <v>0.974732006125574</v>
      </c>
    </row>
    <row r="27" ht="40.5" customHeight="1" spans="1:32">
      <c r="A27" s="33">
        <v>26</v>
      </c>
      <c r="B27" s="34" t="s">
        <v>114</v>
      </c>
      <c r="C27" s="45" t="s">
        <v>115</v>
      </c>
      <c r="D27" s="34" t="str">
        <f>VLOOKUP(B27,[1]第三批!$C:$E,3,0)</f>
        <v>代表品</v>
      </c>
      <c r="E27" s="34" t="s">
        <v>34</v>
      </c>
      <c r="F27" s="36" t="s">
        <v>116</v>
      </c>
      <c r="G27" s="42" t="s">
        <v>117</v>
      </c>
      <c r="H27" s="36" t="s">
        <v>118</v>
      </c>
      <c r="I27" s="34">
        <v>0</v>
      </c>
      <c r="J27" s="34">
        <v>1</v>
      </c>
      <c r="K27" s="55" t="s">
        <v>119</v>
      </c>
      <c r="L27" s="33">
        <v>1</v>
      </c>
      <c r="M27" s="36" t="s">
        <v>120</v>
      </c>
      <c r="N27" s="36" t="s">
        <v>121</v>
      </c>
      <c r="O27" s="36" t="s">
        <v>120</v>
      </c>
      <c r="P27" s="53">
        <v>5.4</v>
      </c>
      <c r="Q27" s="61">
        <v>7.5</v>
      </c>
      <c r="R27" s="62">
        <f t="shared" si="0"/>
        <v>40.5</v>
      </c>
      <c r="S27" s="62">
        <v>14.91</v>
      </c>
      <c r="T27" s="62">
        <f t="shared" si="7"/>
        <v>2.71629778672032</v>
      </c>
      <c r="U27" s="63">
        <f t="shared" si="1"/>
        <v>40.5</v>
      </c>
      <c r="V27" s="63">
        <v>1.372</v>
      </c>
      <c r="W27" s="64">
        <f t="shared" si="2"/>
        <v>29.5189504373178</v>
      </c>
      <c r="X27" s="63">
        <v>37.14</v>
      </c>
      <c r="Y27" s="72">
        <f t="shared" si="3"/>
        <v>1.09046849757674</v>
      </c>
      <c r="Z27" s="70">
        <f>VLOOKUP(B27,[2]Sheet1!$B:$W,22,0)</f>
        <v>2</v>
      </c>
      <c r="AA27" s="63">
        <v>23.35</v>
      </c>
      <c r="AB27" s="71">
        <f t="shared" si="4"/>
        <v>1.73447537473233</v>
      </c>
      <c r="AC27" s="64">
        <f>VLOOKUP(B27,[3]第三批!$K:$R,8,0)</f>
        <v>1.372</v>
      </c>
      <c r="AD27" s="64">
        <f t="shared" si="5"/>
        <v>29.5189504373178</v>
      </c>
      <c r="AE27" s="64">
        <v>1.372</v>
      </c>
      <c r="AF27" s="64">
        <f t="shared" si="6"/>
        <v>29.5189504373178</v>
      </c>
    </row>
    <row r="28" ht="40.5" customHeight="1" spans="1:32">
      <c r="A28" s="33">
        <v>27</v>
      </c>
      <c r="B28" s="34" t="s">
        <v>122</v>
      </c>
      <c r="C28" s="46"/>
      <c r="D28" s="34"/>
      <c r="E28" s="34" t="s">
        <v>34</v>
      </c>
      <c r="F28" s="36" t="s">
        <v>116</v>
      </c>
      <c r="G28" s="42" t="s">
        <v>117</v>
      </c>
      <c r="H28" s="36" t="s">
        <v>118</v>
      </c>
      <c r="I28" s="34" t="e">
        <v>#N/A</v>
      </c>
      <c r="J28" s="34">
        <v>1</v>
      </c>
      <c r="K28" s="55" t="s">
        <v>123</v>
      </c>
      <c r="L28" s="33">
        <v>1</v>
      </c>
      <c r="M28" s="36" t="s">
        <v>120</v>
      </c>
      <c r="N28" s="36" t="s">
        <v>121</v>
      </c>
      <c r="O28" s="36" t="s">
        <v>120</v>
      </c>
      <c r="P28" s="51">
        <v>12.38</v>
      </c>
      <c r="Q28" s="61">
        <v>3</v>
      </c>
      <c r="R28" s="62">
        <f t="shared" si="0"/>
        <v>37.14</v>
      </c>
      <c r="S28" s="62">
        <v>14.91</v>
      </c>
      <c r="T28" s="62">
        <f t="shared" si="7"/>
        <v>2.49094567404427</v>
      </c>
      <c r="U28" s="63">
        <f t="shared" si="1"/>
        <v>37.14</v>
      </c>
      <c r="V28" s="63">
        <v>1.372</v>
      </c>
      <c r="W28" s="64">
        <f t="shared" si="2"/>
        <v>27.069970845481</v>
      </c>
      <c r="X28" s="63">
        <v>37.14</v>
      </c>
      <c r="Y28" s="72">
        <f t="shared" si="3"/>
        <v>1</v>
      </c>
      <c r="Z28" s="70">
        <f>VLOOKUP(B28,[2]Sheet1!$B:$W,22,0)</f>
        <v>0</v>
      </c>
      <c r="AA28" s="63">
        <v>23.35</v>
      </c>
      <c r="AB28" s="71">
        <f t="shared" si="4"/>
        <v>1.59057815845824</v>
      </c>
      <c r="AC28" s="64">
        <f>VLOOKUP(B28,[3]第三批!$K:$R,8,0)</f>
        <v>1.372</v>
      </c>
      <c r="AD28" s="64">
        <f t="shared" si="5"/>
        <v>27.069970845481</v>
      </c>
      <c r="AE28" s="64">
        <v>1.372</v>
      </c>
      <c r="AF28" s="64">
        <f t="shared" si="6"/>
        <v>27.069970845481</v>
      </c>
    </row>
    <row r="29" ht="67.5" customHeight="1" spans="1:32">
      <c r="A29" s="33">
        <v>28</v>
      </c>
      <c r="B29" s="34" t="s">
        <v>124</v>
      </c>
      <c r="C29" s="46"/>
      <c r="D29" s="34" t="str">
        <f>VLOOKUP(B29,[1]第三批!$C:$E,3,0)</f>
        <v>代表品</v>
      </c>
      <c r="E29" s="34" t="s">
        <v>34</v>
      </c>
      <c r="F29" s="36" t="s">
        <v>116</v>
      </c>
      <c r="G29" s="42" t="s">
        <v>125</v>
      </c>
      <c r="H29" s="36" t="s">
        <v>126</v>
      </c>
      <c r="I29" s="34">
        <v>0</v>
      </c>
      <c r="J29" s="34">
        <v>1</v>
      </c>
      <c r="K29" s="36" t="s">
        <v>127</v>
      </c>
      <c r="L29" s="33">
        <v>1</v>
      </c>
      <c r="M29" s="36" t="s">
        <v>128</v>
      </c>
      <c r="N29" s="34" t="s">
        <v>129</v>
      </c>
      <c r="O29" s="36" t="s">
        <v>128</v>
      </c>
      <c r="P29" s="51">
        <v>4.26</v>
      </c>
      <c r="Q29" s="61">
        <v>3.5</v>
      </c>
      <c r="R29" s="62">
        <f t="shared" si="0"/>
        <v>14.91</v>
      </c>
      <c r="S29" s="62">
        <v>14.91</v>
      </c>
      <c r="T29" s="62">
        <f t="shared" si="7"/>
        <v>1</v>
      </c>
      <c r="U29" s="63">
        <f t="shared" si="1"/>
        <v>14.91</v>
      </c>
      <c r="V29" s="63">
        <v>1.372</v>
      </c>
      <c r="W29" s="64">
        <f t="shared" si="2"/>
        <v>10.8673469387755</v>
      </c>
      <c r="X29" s="63">
        <v>14.91</v>
      </c>
      <c r="Y29" s="72">
        <f t="shared" si="3"/>
        <v>1</v>
      </c>
      <c r="Z29" s="70">
        <f>VLOOKUP(B29,[2]Sheet1!$B:$W,22,0)</f>
        <v>0</v>
      </c>
      <c r="AA29" s="63">
        <v>23.35</v>
      </c>
      <c r="AB29" s="71">
        <f t="shared" si="4"/>
        <v>0.638543897216274</v>
      </c>
      <c r="AC29" s="64">
        <f>VLOOKUP(B29,[3]第三批!$K:$R,8,0)</f>
        <v>1.372</v>
      </c>
      <c r="AD29" s="64">
        <f t="shared" si="5"/>
        <v>10.8673469387755</v>
      </c>
      <c r="AE29" s="64">
        <v>1.372</v>
      </c>
      <c r="AF29" s="64">
        <f t="shared" si="6"/>
        <v>10.8673469387755</v>
      </c>
    </row>
    <row r="30" ht="67.5" customHeight="1" spans="1:32">
      <c r="A30" s="33">
        <v>29</v>
      </c>
      <c r="B30" s="34" t="s">
        <v>130</v>
      </c>
      <c r="C30" s="46"/>
      <c r="D30" s="34"/>
      <c r="E30" s="34" t="s">
        <v>34</v>
      </c>
      <c r="F30" s="36" t="s">
        <v>116</v>
      </c>
      <c r="G30" s="36" t="s">
        <v>131</v>
      </c>
      <c r="H30" s="40" t="s">
        <v>126</v>
      </c>
      <c r="I30" s="34" t="e">
        <v>#N/A</v>
      </c>
      <c r="J30" s="34">
        <v>1</v>
      </c>
      <c r="K30" s="36" t="s">
        <v>132</v>
      </c>
      <c r="L30" s="33">
        <v>1</v>
      </c>
      <c r="M30" s="36" t="s">
        <v>128</v>
      </c>
      <c r="N30" s="34" t="s">
        <v>129</v>
      </c>
      <c r="O30" s="36" t="s">
        <v>128</v>
      </c>
      <c r="P30" s="53">
        <v>2.5</v>
      </c>
      <c r="Q30" s="61">
        <v>7</v>
      </c>
      <c r="R30" s="62">
        <f t="shared" si="0"/>
        <v>17.5</v>
      </c>
      <c r="S30" s="62">
        <v>14.91</v>
      </c>
      <c r="T30" s="62">
        <f t="shared" si="7"/>
        <v>1.17370892018779</v>
      </c>
      <c r="U30" s="63">
        <f t="shared" si="1"/>
        <v>17.5</v>
      </c>
      <c r="V30" s="63">
        <v>1.372</v>
      </c>
      <c r="W30" s="64">
        <f t="shared" si="2"/>
        <v>12.7551020408163</v>
      </c>
      <c r="X30" s="63">
        <v>14.91</v>
      </c>
      <c r="Y30" s="72">
        <f t="shared" si="3"/>
        <v>1.17370892018779</v>
      </c>
      <c r="Z30" s="70">
        <f>VLOOKUP(B30,[2]Sheet1!$B:$W,22,0)</f>
        <v>2</v>
      </c>
      <c r="AA30" s="63">
        <v>23.35</v>
      </c>
      <c r="AB30" s="71">
        <f t="shared" si="4"/>
        <v>0.749464668094218</v>
      </c>
      <c r="AC30" s="64">
        <f>VLOOKUP(B30,[3]第三批!$K:$R,8,0)</f>
        <v>1.372</v>
      </c>
      <c r="AD30" s="64">
        <f t="shared" si="5"/>
        <v>12.7551020408163</v>
      </c>
      <c r="AE30" s="64">
        <v>1.372</v>
      </c>
      <c r="AF30" s="64">
        <f t="shared" si="6"/>
        <v>12.7551020408163</v>
      </c>
    </row>
    <row r="31" ht="57.6" customHeight="1" spans="1:32">
      <c r="A31" s="33">
        <v>30</v>
      </c>
      <c r="B31" s="34" t="s">
        <v>133</v>
      </c>
      <c r="C31" s="46"/>
      <c r="D31" s="34" t="str">
        <f>VLOOKUP(B31,[1]第三批!$C:$E,3,0)</f>
        <v>代表品</v>
      </c>
      <c r="E31" s="34" t="s">
        <v>34</v>
      </c>
      <c r="F31" s="36" t="s">
        <v>116</v>
      </c>
      <c r="G31" s="36" t="s">
        <v>131</v>
      </c>
      <c r="H31" s="36" t="s">
        <v>118</v>
      </c>
      <c r="I31" s="34">
        <v>0</v>
      </c>
      <c r="J31" s="34">
        <v>1</v>
      </c>
      <c r="K31" s="36" t="s">
        <v>127</v>
      </c>
      <c r="L31" s="33">
        <v>1</v>
      </c>
      <c r="M31" s="36" t="s">
        <v>128</v>
      </c>
      <c r="N31" s="36" t="s">
        <v>134</v>
      </c>
      <c r="O31" s="36" t="s">
        <v>128</v>
      </c>
      <c r="P31" s="53">
        <v>4.5</v>
      </c>
      <c r="Q31" s="61">
        <v>3.5</v>
      </c>
      <c r="R31" s="62">
        <f t="shared" si="0"/>
        <v>15.75</v>
      </c>
      <c r="S31" s="62">
        <v>14.91</v>
      </c>
      <c r="T31" s="62">
        <f t="shared" si="7"/>
        <v>1.05633802816901</v>
      </c>
      <c r="U31" s="63">
        <f t="shared" si="1"/>
        <v>15.75</v>
      </c>
      <c r="V31" s="63">
        <v>1.372</v>
      </c>
      <c r="W31" s="64">
        <f t="shared" si="2"/>
        <v>11.4795918367347</v>
      </c>
      <c r="X31" s="63">
        <v>7.84</v>
      </c>
      <c r="Y31" s="72">
        <f t="shared" si="3"/>
        <v>2.00892857142857</v>
      </c>
      <c r="Z31" s="70">
        <f>VLOOKUP(B31,[2]Sheet1!$B:$W,22,0)</f>
        <v>2</v>
      </c>
      <c r="AA31" s="63">
        <v>23.35</v>
      </c>
      <c r="AB31" s="71">
        <f t="shared" si="4"/>
        <v>0.674518201284797</v>
      </c>
      <c r="AC31" s="64">
        <f>VLOOKUP(B31,[3]第三批!$K:$R,8,0)</f>
        <v>1.372</v>
      </c>
      <c r="AD31" s="64">
        <f t="shared" si="5"/>
        <v>11.4795918367347</v>
      </c>
      <c r="AE31" s="64">
        <v>1.372</v>
      </c>
      <c r="AF31" s="64">
        <f t="shared" si="6"/>
        <v>11.4795918367347</v>
      </c>
    </row>
    <row r="32" ht="54.95" customHeight="1" spans="1:32">
      <c r="A32" s="33">
        <v>31</v>
      </c>
      <c r="B32" s="34" t="s">
        <v>135</v>
      </c>
      <c r="C32" s="46"/>
      <c r="D32" s="34"/>
      <c r="E32" s="34" t="s">
        <v>34</v>
      </c>
      <c r="F32" s="36" t="s">
        <v>116</v>
      </c>
      <c r="G32" s="36" t="s">
        <v>131</v>
      </c>
      <c r="H32" s="36" t="s">
        <v>118</v>
      </c>
      <c r="I32" s="34" t="e">
        <v>#N/A</v>
      </c>
      <c r="J32" s="34">
        <v>1</v>
      </c>
      <c r="K32" s="36" t="s">
        <v>136</v>
      </c>
      <c r="L32" s="33">
        <v>1</v>
      </c>
      <c r="M32" s="36" t="s">
        <v>128</v>
      </c>
      <c r="N32" s="36" t="s">
        <v>134</v>
      </c>
      <c r="O32" s="36" t="s">
        <v>128</v>
      </c>
      <c r="P32" s="53">
        <v>5.6</v>
      </c>
      <c r="Q32" s="61">
        <v>1.4</v>
      </c>
      <c r="R32" s="62">
        <f t="shared" si="0"/>
        <v>7.84</v>
      </c>
      <c r="S32" s="62">
        <v>14.91</v>
      </c>
      <c r="T32" s="62">
        <f t="shared" si="7"/>
        <v>0.525821596244131</v>
      </c>
      <c r="U32" s="63">
        <f t="shared" si="1"/>
        <v>7.84</v>
      </c>
      <c r="V32" s="63">
        <v>1.372</v>
      </c>
      <c r="W32" s="64">
        <f t="shared" si="2"/>
        <v>5.71428571428571</v>
      </c>
      <c r="X32" s="63">
        <v>7.84</v>
      </c>
      <c r="Y32" s="72">
        <f t="shared" si="3"/>
        <v>1</v>
      </c>
      <c r="Z32" s="70">
        <f>VLOOKUP(B32,[2]Sheet1!$B:$W,22,0)</f>
        <v>0</v>
      </c>
      <c r="AA32" s="63">
        <v>23.35</v>
      </c>
      <c r="AB32" s="71">
        <f t="shared" si="4"/>
        <v>0.33576017130621</v>
      </c>
      <c r="AC32" s="64">
        <f>VLOOKUP(B32,[3]第三批!$K:$R,8,0)</f>
        <v>1.372</v>
      </c>
      <c r="AD32" s="64">
        <f t="shared" si="5"/>
        <v>5.71428571428571</v>
      </c>
      <c r="AE32" s="64">
        <v>1.372</v>
      </c>
      <c r="AF32" s="64">
        <f t="shared" si="6"/>
        <v>5.71428571428571</v>
      </c>
    </row>
    <row r="33" ht="54" customHeight="1" spans="1:32">
      <c r="A33" s="33">
        <v>32</v>
      </c>
      <c r="B33" s="34" t="s">
        <v>137</v>
      </c>
      <c r="C33" s="46"/>
      <c r="D33" s="34" t="str">
        <f>VLOOKUP(B33,[1]第三批!$C:$E,3,0)</f>
        <v>代表品</v>
      </c>
      <c r="E33" s="34" t="s">
        <v>56</v>
      </c>
      <c r="F33" s="36" t="s">
        <v>116</v>
      </c>
      <c r="G33" s="36" t="s">
        <v>131</v>
      </c>
      <c r="H33" s="40" t="s">
        <v>138</v>
      </c>
      <c r="I33" s="34">
        <v>0</v>
      </c>
      <c r="J33" s="34">
        <v>1</v>
      </c>
      <c r="K33" s="36" t="s">
        <v>127</v>
      </c>
      <c r="L33" s="33">
        <v>1</v>
      </c>
      <c r="M33" s="36" t="s">
        <v>128</v>
      </c>
      <c r="N33" s="36" t="s">
        <v>139</v>
      </c>
      <c r="O33" s="36" t="s">
        <v>41</v>
      </c>
      <c r="P33" s="51">
        <v>1.37</v>
      </c>
      <c r="Q33" s="61">
        <v>3.5</v>
      </c>
      <c r="R33" s="62">
        <f t="shared" si="0"/>
        <v>4.795</v>
      </c>
      <c r="S33" s="62">
        <v>14.91</v>
      </c>
      <c r="T33" s="62">
        <f t="shared" si="7"/>
        <v>0.321596244131455</v>
      </c>
      <c r="U33" s="63">
        <f t="shared" si="1"/>
        <v>4.795</v>
      </c>
      <c r="V33" s="63">
        <v>1.372</v>
      </c>
      <c r="W33" s="64">
        <f t="shared" si="2"/>
        <v>3.49489795918367</v>
      </c>
      <c r="X33" s="63">
        <v>2.52</v>
      </c>
      <c r="Y33" s="72">
        <f t="shared" si="3"/>
        <v>1.90277777777778</v>
      </c>
      <c r="Z33" s="70">
        <f>VLOOKUP(B33,[2]Sheet1!$B:$W,22,0)</f>
        <v>2</v>
      </c>
      <c r="AA33" s="63">
        <v>23.35</v>
      </c>
      <c r="AB33" s="71">
        <f t="shared" si="4"/>
        <v>0.205353319057816</v>
      </c>
      <c r="AC33" s="64">
        <f>VLOOKUP(B33,[3]第三批!$K:$R,8,0)</f>
        <v>1.372</v>
      </c>
      <c r="AD33" s="64">
        <f t="shared" si="5"/>
        <v>3.49489795918367</v>
      </c>
      <c r="AE33" s="64">
        <v>1.372</v>
      </c>
      <c r="AF33" s="64">
        <f t="shared" si="6"/>
        <v>3.49489795918367</v>
      </c>
    </row>
    <row r="34" ht="54" customHeight="1" spans="1:32">
      <c r="A34" s="33">
        <v>33</v>
      </c>
      <c r="B34" s="34" t="s">
        <v>140</v>
      </c>
      <c r="C34" s="46"/>
      <c r="D34" s="34"/>
      <c r="E34" s="34" t="s">
        <v>56</v>
      </c>
      <c r="F34" s="36" t="s">
        <v>116</v>
      </c>
      <c r="G34" s="36" t="s">
        <v>131</v>
      </c>
      <c r="H34" s="40" t="s">
        <v>138</v>
      </c>
      <c r="I34" s="34" t="e">
        <v>#N/A</v>
      </c>
      <c r="J34" s="34">
        <v>1</v>
      </c>
      <c r="K34" s="36" t="s">
        <v>136</v>
      </c>
      <c r="L34" s="33">
        <v>1</v>
      </c>
      <c r="M34" s="36" t="s">
        <v>128</v>
      </c>
      <c r="N34" s="36" t="s">
        <v>139</v>
      </c>
      <c r="O34" s="36" t="s">
        <v>41</v>
      </c>
      <c r="P34" s="53">
        <v>1.8</v>
      </c>
      <c r="Q34" s="61">
        <v>1.4</v>
      </c>
      <c r="R34" s="62">
        <f t="shared" si="0"/>
        <v>2.52</v>
      </c>
      <c r="S34" s="62">
        <v>14.91</v>
      </c>
      <c r="T34" s="62">
        <f t="shared" si="7"/>
        <v>0.169014084507042</v>
      </c>
      <c r="U34" s="63">
        <f t="shared" si="1"/>
        <v>2.52</v>
      </c>
      <c r="V34" s="63">
        <v>1.372</v>
      </c>
      <c r="W34" s="64">
        <f t="shared" si="2"/>
        <v>1.83673469387755</v>
      </c>
      <c r="X34" s="63">
        <v>2.52</v>
      </c>
      <c r="Y34" s="64">
        <f t="shared" si="3"/>
        <v>1</v>
      </c>
      <c r="Z34" s="70">
        <f>VLOOKUP(B34,[2]Sheet1!$B:$W,22,0)</f>
        <v>0</v>
      </c>
      <c r="AA34" s="63">
        <v>23.35</v>
      </c>
      <c r="AB34" s="71">
        <f t="shared" si="4"/>
        <v>0.107922912205567</v>
      </c>
      <c r="AC34" s="64">
        <f>VLOOKUP(B34,[3]第三批!$K:$R,8,0)</f>
        <v>1.372</v>
      </c>
      <c r="AD34" s="64">
        <f t="shared" si="5"/>
        <v>1.83673469387755</v>
      </c>
      <c r="AE34" s="64">
        <v>1.372</v>
      </c>
      <c r="AF34" s="64">
        <f t="shared" si="6"/>
        <v>1.83673469387755</v>
      </c>
    </row>
    <row r="35" ht="40.5" customHeight="1" spans="1:32">
      <c r="A35" s="33">
        <v>34</v>
      </c>
      <c r="B35" s="34" t="s">
        <v>141</v>
      </c>
      <c r="C35" s="46"/>
      <c r="D35" s="34" t="str">
        <f>VLOOKUP(B35,[1]第三批!$C:$E,3,0)</f>
        <v>代表品</v>
      </c>
      <c r="E35" s="34" t="s">
        <v>56</v>
      </c>
      <c r="F35" s="36" t="s">
        <v>116</v>
      </c>
      <c r="G35" s="36" t="s">
        <v>131</v>
      </c>
      <c r="H35" s="36" t="s">
        <v>118</v>
      </c>
      <c r="I35" s="34">
        <v>0</v>
      </c>
      <c r="J35" s="34">
        <v>1</v>
      </c>
      <c r="K35" s="36" t="s">
        <v>142</v>
      </c>
      <c r="L35" s="33">
        <v>1</v>
      </c>
      <c r="M35" s="36" t="s">
        <v>120</v>
      </c>
      <c r="N35" s="34" t="s">
        <v>103</v>
      </c>
      <c r="O35" s="36" t="s">
        <v>120</v>
      </c>
      <c r="P35" s="51">
        <v>0.98</v>
      </c>
      <c r="Q35" s="61">
        <v>1.4</v>
      </c>
      <c r="R35" s="62">
        <f t="shared" si="0"/>
        <v>1.372</v>
      </c>
      <c r="S35" s="62">
        <v>14.91</v>
      </c>
      <c r="T35" s="62">
        <f t="shared" si="7"/>
        <v>0.092018779342723</v>
      </c>
      <c r="U35" s="63">
        <f t="shared" si="1"/>
        <v>1.372</v>
      </c>
      <c r="V35" s="63">
        <v>1.372</v>
      </c>
      <c r="W35" s="64">
        <f t="shared" si="2"/>
        <v>1</v>
      </c>
      <c r="X35" s="63">
        <v>1.372</v>
      </c>
      <c r="Y35" s="64">
        <f t="shared" si="3"/>
        <v>1</v>
      </c>
      <c r="Z35" s="70">
        <f>VLOOKUP(B35,[2]Sheet1!$B:$W,22,0)</f>
        <v>0</v>
      </c>
      <c r="AA35" s="63">
        <v>23.35</v>
      </c>
      <c r="AB35" s="71">
        <f t="shared" si="4"/>
        <v>0.0587580299785867</v>
      </c>
      <c r="AC35" s="64">
        <f>VLOOKUP(B35,[3]第三批!$K:$R,8,0)</f>
        <v>1.372</v>
      </c>
      <c r="AD35" s="63">
        <f t="shared" si="5"/>
        <v>1</v>
      </c>
      <c r="AE35" s="63">
        <f>MIN(U35:U66)</f>
        <v>1.372</v>
      </c>
      <c r="AF35" s="64">
        <f t="shared" si="6"/>
        <v>1</v>
      </c>
    </row>
    <row r="36" ht="40.5" customHeight="1" spans="1:32">
      <c r="A36" s="33">
        <v>35</v>
      </c>
      <c r="B36" s="34" t="s">
        <v>143</v>
      </c>
      <c r="C36" s="46"/>
      <c r="D36" s="34" t="str">
        <f>VLOOKUP(B36,[1]第三批!$C:$E,3,0)</f>
        <v>代表品</v>
      </c>
      <c r="E36" s="34" t="s">
        <v>56</v>
      </c>
      <c r="F36" s="36" t="s">
        <v>116</v>
      </c>
      <c r="G36" s="36" t="s">
        <v>131</v>
      </c>
      <c r="H36" s="36" t="s">
        <v>118</v>
      </c>
      <c r="I36" s="34">
        <v>0</v>
      </c>
      <c r="J36" s="34">
        <v>1</v>
      </c>
      <c r="K36" s="36" t="s">
        <v>127</v>
      </c>
      <c r="L36" s="33">
        <v>1</v>
      </c>
      <c r="M36" s="36" t="s">
        <v>120</v>
      </c>
      <c r="N36" s="34" t="s">
        <v>144</v>
      </c>
      <c r="O36" s="36" t="s">
        <v>120</v>
      </c>
      <c r="P36" s="51">
        <v>0.85</v>
      </c>
      <c r="Q36" s="61">
        <v>3.5</v>
      </c>
      <c r="R36" s="62">
        <f t="shared" si="0"/>
        <v>2.975</v>
      </c>
      <c r="S36" s="62">
        <v>14.91</v>
      </c>
      <c r="T36" s="62">
        <f t="shared" si="7"/>
        <v>0.199530516431925</v>
      </c>
      <c r="U36" s="63">
        <f t="shared" si="1"/>
        <v>2.975</v>
      </c>
      <c r="V36" s="63">
        <v>1.372</v>
      </c>
      <c r="W36" s="64">
        <f t="shared" si="2"/>
        <v>2.16836734693878</v>
      </c>
      <c r="X36" s="63">
        <v>2.975</v>
      </c>
      <c r="Y36" s="64">
        <f t="shared" si="3"/>
        <v>1</v>
      </c>
      <c r="Z36" s="70">
        <f>VLOOKUP(B36,[2]Sheet1!$B:$W,22,0)</f>
        <v>0</v>
      </c>
      <c r="AA36" s="63">
        <v>23.35</v>
      </c>
      <c r="AB36" s="71">
        <f t="shared" si="4"/>
        <v>0.127408993576017</v>
      </c>
      <c r="AC36" s="64">
        <f>VLOOKUP(B36,[3]第三批!$K:$R,8,0)</f>
        <v>1.372</v>
      </c>
      <c r="AD36" s="64">
        <f t="shared" si="5"/>
        <v>2.16836734693878</v>
      </c>
      <c r="AE36" s="64">
        <v>1.372</v>
      </c>
      <c r="AF36" s="64">
        <f t="shared" si="6"/>
        <v>2.16836734693878</v>
      </c>
    </row>
    <row r="37" ht="40.5" customHeight="1" spans="1:32">
      <c r="A37" s="33">
        <v>36</v>
      </c>
      <c r="B37" s="34" t="s">
        <v>145</v>
      </c>
      <c r="C37" s="46"/>
      <c r="D37" s="34" t="str">
        <f>VLOOKUP(B37,[1]第三批!$C:$E,3,0)</f>
        <v>代表品</v>
      </c>
      <c r="E37" s="34" t="s">
        <v>56</v>
      </c>
      <c r="F37" s="36" t="s">
        <v>116</v>
      </c>
      <c r="G37" s="36" t="s">
        <v>131</v>
      </c>
      <c r="H37" s="36" t="s">
        <v>118</v>
      </c>
      <c r="I37" s="34">
        <v>0</v>
      </c>
      <c r="J37" s="34">
        <v>1</v>
      </c>
      <c r="K37" s="36" t="s">
        <v>136</v>
      </c>
      <c r="L37" s="33">
        <v>1</v>
      </c>
      <c r="M37" s="36" t="s">
        <v>128</v>
      </c>
      <c r="N37" s="36" t="s">
        <v>146</v>
      </c>
      <c r="O37" s="36" t="s">
        <v>128</v>
      </c>
      <c r="P37" s="51">
        <v>1.68</v>
      </c>
      <c r="Q37" s="61">
        <v>1.4</v>
      </c>
      <c r="R37" s="62">
        <f t="shared" si="0"/>
        <v>2.352</v>
      </c>
      <c r="S37" s="62">
        <v>14.91</v>
      </c>
      <c r="T37" s="62">
        <f t="shared" si="7"/>
        <v>0.157746478873239</v>
      </c>
      <c r="U37" s="63">
        <f t="shared" si="1"/>
        <v>2.352</v>
      </c>
      <c r="V37" s="63">
        <v>1.372</v>
      </c>
      <c r="W37" s="64">
        <f t="shared" si="2"/>
        <v>1.71428571428571</v>
      </c>
      <c r="X37" s="63">
        <v>2.023</v>
      </c>
      <c r="Y37" s="64">
        <f t="shared" si="3"/>
        <v>1.16262975778547</v>
      </c>
      <c r="Z37" s="70">
        <f>VLOOKUP(B37,[2]Sheet1!$B:$W,22,0)</f>
        <v>2</v>
      </c>
      <c r="AA37" s="63">
        <v>23.35</v>
      </c>
      <c r="AB37" s="71">
        <f t="shared" si="4"/>
        <v>0.100728051391863</v>
      </c>
      <c r="AC37" s="64">
        <f>VLOOKUP(B37,[3]第三批!$K:$R,8,0)</f>
        <v>1.372</v>
      </c>
      <c r="AD37" s="64">
        <f t="shared" si="5"/>
        <v>1.71428571428571</v>
      </c>
      <c r="AE37" s="64">
        <v>1.372</v>
      </c>
      <c r="AF37" s="64">
        <f t="shared" si="6"/>
        <v>1.71428571428571</v>
      </c>
    </row>
    <row r="38" ht="40.5" customHeight="1" spans="1:32">
      <c r="A38" s="33">
        <v>37</v>
      </c>
      <c r="B38" s="34" t="s">
        <v>147</v>
      </c>
      <c r="C38" s="46"/>
      <c r="D38" s="34"/>
      <c r="E38" s="34" t="s">
        <v>56</v>
      </c>
      <c r="F38" s="36" t="s">
        <v>116</v>
      </c>
      <c r="G38" s="36" t="s">
        <v>131</v>
      </c>
      <c r="H38" s="36" t="s">
        <v>118</v>
      </c>
      <c r="I38" s="34" t="e">
        <v>#N/A</v>
      </c>
      <c r="J38" s="34">
        <v>1</v>
      </c>
      <c r="K38" s="36" t="s">
        <v>148</v>
      </c>
      <c r="L38" s="33">
        <v>1</v>
      </c>
      <c r="M38" s="36" t="s">
        <v>128</v>
      </c>
      <c r="N38" s="36" t="s">
        <v>146</v>
      </c>
      <c r="O38" s="36" t="s">
        <v>128</v>
      </c>
      <c r="P38" s="51">
        <v>1.25</v>
      </c>
      <c r="Q38" s="61">
        <v>1.75</v>
      </c>
      <c r="R38" s="62">
        <f t="shared" si="0"/>
        <v>2.1875</v>
      </c>
      <c r="S38" s="62">
        <v>14.91</v>
      </c>
      <c r="T38" s="62">
        <f t="shared" si="7"/>
        <v>0.146713615023474</v>
      </c>
      <c r="U38" s="63">
        <f t="shared" si="1"/>
        <v>2.1875</v>
      </c>
      <c r="V38" s="63">
        <v>1.372</v>
      </c>
      <c r="W38" s="64">
        <f t="shared" si="2"/>
        <v>1.59438775510204</v>
      </c>
      <c r="X38" s="63">
        <v>2.023</v>
      </c>
      <c r="Y38" s="64">
        <f t="shared" si="3"/>
        <v>1.08131487889273</v>
      </c>
      <c r="Z38" s="70">
        <f>VLOOKUP(B38,[2]Sheet1!$B:$W,22,0)</f>
        <v>2</v>
      </c>
      <c r="AA38" s="63">
        <v>23.35</v>
      </c>
      <c r="AB38" s="71">
        <f t="shared" si="4"/>
        <v>0.0936830835117773</v>
      </c>
      <c r="AC38" s="64">
        <f>VLOOKUP(B38,[3]第三批!$K:$R,8,0)</f>
        <v>1.372</v>
      </c>
      <c r="AD38" s="64">
        <f t="shared" si="5"/>
        <v>1.59438775510204</v>
      </c>
      <c r="AE38" s="64">
        <v>1.372</v>
      </c>
      <c r="AF38" s="64">
        <f t="shared" si="6"/>
        <v>1.59438775510204</v>
      </c>
    </row>
    <row r="39" ht="40.5" customHeight="1" spans="1:32">
      <c r="A39" s="33">
        <v>38</v>
      </c>
      <c r="B39" s="34" t="s">
        <v>149</v>
      </c>
      <c r="C39" s="46"/>
      <c r="D39" s="34"/>
      <c r="E39" s="34" t="s">
        <v>56</v>
      </c>
      <c r="F39" s="36" t="s">
        <v>116</v>
      </c>
      <c r="G39" s="36" t="s">
        <v>131</v>
      </c>
      <c r="H39" s="36" t="s">
        <v>118</v>
      </c>
      <c r="I39" s="34" t="e">
        <v>#N/A</v>
      </c>
      <c r="J39" s="34">
        <v>1</v>
      </c>
      <c r="K39" s="36" t="s">
        <v>150</v>
      </c>
      <c r="L39" s="33">
        <v>1</v>
      </c>
      <c r="M39" s="36" t="s">
        <v>128</v>
      </c>
      <c r="N39" s="36" t="s">
        <v>146</v>
      </c>
      <c r="O39" s="36" t="s">
        <v>128</v>
      </c>
      <c r="P39" s="51">
        <v>2.89</v>
      </c>
      <c r="Q39" s="61">
        <v>0.7</v>
      </c>
      <c r="R39" s="62">
        <f t="shared" si="0"/>
        <v>2.023</v>
      </c>
      <c r="S39" s="62">
        <v>14.91</v>
      </c>
      <c r="T39" s="62">
        <f t="shared" si="7"/>
        <v>0.135680751173709</v>
      </c>
      <c r="U39" s="63">
        <f t="shared" si="1"/>
        <v>2.023</v>
      </c>
      <c r="V39" s="63">
        <v>1.372</v>
      </c>
      <c r="W39" s="64">
        <f t="shared" si="2"/>
        <v>1.47448979591837</v>
      </c>
      <c r="X39" s="63">
        <v>2.023</v>
      </c>
      <c r="Y39" s="64">
        <f t="shared" si="3"/>
        <v>1</v>
      </c>
      <c r="Z39" s="70">
        <f>VLOOKUP(B39,[2]Sheet1!$B:$W,22,0)</f>
        <v>0</v>
      </c>
      <c r="AA39" s="63">
        <v>23.35</v>
      </c>
      <c r="AB39" s="71">
        <f t="shared" si="4"/>
        <v>0.0866381156316916</v>
      </c>
      <c r="AC39" s="64">
        <f>VLOOKUP(B39,[3]第三批!$K:$R,8,0)</f>
        <v>1.372</v>
      </c>
      <c r="AD39" s="64">
        <f t="shared" si="5"/>
        <v>1.47448979591837</v>
      </c>
      <c r="AE39" s="64">
        <v>1.372</v>
      </c>
      <c r="AF39" s="64">
        <f t="shared" si="6"/>
        <v>1.47448979591837</v>
      </c>
    </row>
    <row r="40" ht="40.5" customHeight="1" spans="1:32">
      <c r="A40" s="33">
        <v>39</v>
      </c>
      <c r="B40" s="34" t="s">
        <v>151</v>
      </c>
      <c r="C40" s="46"/>
      <c r="D40" s="34"/>
      <c r="E40" s="34" t="s">
        <v>56</v>
      </c>
      <c r="F40" s="36" t="s">
        <v>116</v>
      </c>
      <c r="G40" s="36" t="s">
        <v>131</v>
      </c>
      <c r="H40" s="36" t="s">
        <v>118</v>
      </c>
      <c r="I40" s="34" t="e">
        <v>#N/A</v>
      </c>
      <c r="J40" s="34">
        <v>1</v>
      </c>
      <c r="K40" s="36" t="s">
        <v>132</v>
      </c>
      <c r="L40" s="33">
        <v>1</v>
      </c>
      <c r="M40" s="36" t="s">
        <v>128</v>
      </c>
      <c r="N40" s="36" t="s">
        <v>146</v>
      </c>
      <c r="O40" s="36" t="s">
        <v>128</v>
      </c>
      <c r="P40" s="51">
        <v>0.57</v>
      </c>
      <c r="Q40" s="61">
        <v>7</v>
      </c>
      <c r="R40" s="62">
        <f t="shared" si="0"/>
        <v>3.99</v>
      </c>
      <c r="S40" s="62">
        <v>14.91</v>
      </c>
      <c r="T40" s="62">
        <f t="shared" si="7"/>
        <v>0.267605633802817</v>
      </c>
      <c r="U40" s="63">
        <f t="shared" si="1"/>
        <v>3.99</v>
      </c>
      <c r="V40" s="63">
        <v>1.372</v>
      </c>
      <c r="W40" s="64">
        <f t="shared" si="2"/>
        <v>2.90816326530612</v>
      </c>
      <c r="X40" s="63">
        <v>2.023</v>
      </c>
      <c r="Y40" s="64">
        <f t="shared" si="3"/>
        <v>1.97231833910035</v>
      </c>
      <c r="Z40" s="70">
        <f>VLOOKUP(B40,[2]Sheet1!$B:$W,22,0)</f>
        <v>2</v>
      </c>
      <c r="AA40" s="63">
        <v>23.35</v>
      </c>
      <c r="AB40" s="71">
        <f t="shared" si="4"/>
        <v>0.170877944325482</v>
      </c>
      <c r="AC40" s="64">
        <f>VLOOKUP(B40,[3]第三批!$K:$R,8,0)</f>
        <v>1.372</v>
      </c>
      <c r="AD40" s="64">
        <f t="shared" si="5"/>
        <v>2.90816326530612</v>
      </c>
      <c r="AE40" s="64">
        <v>1.372</v>
      </c>
      <c r="AF40" s="64">
        <f t="shared" si="6"/>
        <v>2.90816326530612</v>
      </c>
    </row>
    <row r="41" ht="42" customHeight="1" spans="1:32">
      <c r="A41" s="33">
        <v>40</v>
      </c>
      <c r="B41" s="34" t="s">
        <v>152</v>
      </c>
      <c r="C41" s="46"/>
      <c r="D41" s="34"/>
      <c r="E41" s="34" t="s">
        <v>56</v>
      </c>
      <c r="F41" s="36" t="s">
        <v>116</v>
      </c>
      <c r="G41" s="36" t="s">
        <v>131</v>
      </c>
      <c r="H41" s="36" t="s">
        <v>118</v>
      </c>
      <c r="I41" s="34" t="e">
        <v>#N/A</v>
      </c>
      <c r="J41" s="34">
        <v>1</v>
      </c>
      <c r="K41" s="36" t="s">
        <v>127</v>
      </c>
      <c r="L41" s="33">
        <v>1</v>
      </c>
      <c r="M41" s="36" t="s">
        <v>128</v>
      </c>
      <c r="N41" s="36" t="s">
        <v>146</v>
      </c>
      <c r="O41" s="36" t="s">
        <v>128</v>
      </c>
      <c r="P41" s="51">
        <v>1.15</v>
      </c>
      <c r="Q41" s="61">
        <v>3.5</v>
      </c>
      <c r="R41" s="62">
        <f t="shared" si="0"/>
        <v>4.025</v>
      </c>
      <c r="S41" s="62">
        <v>14.91</v>
      </c>
      <c r="T41" s="62">
        <f t="shared" si="7"/>
        <v>0.269953051643192</v>
      </c>
      <c r="U41" s="63">
        <f t="shared" si="1"/>
        <v>4.025</v>
      </c>
      <c r="V41" s="63">
        <v>1.372</v>
      </c>
      <c r="W41" s="64">
        <f t="shared" si="2"/>
        <v>2.93367346938775</v>
      </c>
      <c r="X41" s="63">
        <v>2.023</v>
      </c>
      <c r="Y41" s="64">
        <f t="shared" si="3"/>
        <v>1.98961937716263</v>
      </c>
      <c r="Z41" s="70">
        <f>VLOOKUP(B41,[2]Sheet1!$B:$W,22,0)</f>
        <v>2</v>
      </c>
      <c r="AA41" s="63">
        <v>23.35</v>
      </c>
      <c r="AB41" s="71">
        <f t="shared" si="4"/>
        <v>0.17237687366167</v>
      </c>
      <c r="AC41" s="64">
        <f>VLOOKUP(B41,[3]第三批!$K:$R,8,0)</f>
        <v>1.372</v>
      </c>
      <c r="AD41" s="64">
        <f t="shared" si="5"/>
        <v>2.93367346938775</v>
      </c>
      <c r="AE41" s="64">
        <v>1.372</v>
      </c>
      <c r="AF41" s="64">
        <f t="shared" si="6"/>
        <v>2.93367346938775</v>
      </c>
    </row>
    <row r="42" ht="81" customHeight="1" spans="1:32">
      <c r="A42" s="33">
        <v>41</v>
      </c>
      <c r="B42" s="34" t="s">
        <v>153</v>
      </c>
      <c r="C42" s="46"/>
      <c r="D42" s="34" t="str">
        <f>VLOOKUP(B42,[1]第三批!$C:$E,3,0)</f>
        <v>代表品</v>
      </c>
      <c r="E42" s="34" t="s">
        <v>56</v>
      </c>
      <c r="F42" s="36" t="s">
        <v>116</v>
      </c>
      <c r="G42" s="36" t="s">
        <v>154</v>
      </c>
      <c r="H42" s="40" t="s">
        <v>155</v>
      </c>
      <c r="I42" s="34">
        <v>0</v>
      </c>
      <c r="J42" s="34">
        <v>1</v>
      </c>
      <c r="K42" s="36" t="s">
        <v>156</v>
      </c>
      <c r="L42" s="33">
        <v>1</v>
      </c>
      <c r="M42" s="36" t="s">
        <v>128</v>
      </c>
      <c r="N42" s="36" t="s">
        <v>157</v>
      </c>
      <c r="O42" s="36" t="s">
        <v>128</v>
      </c>
      <c r="P42" s="51">
        <v>0.97</v>
      </c>
      <c r="Q42" s="61">
        <v>30</v>
      </c>
      <c r="R42" s="62">
        <f t="shared" si="0"/>
        <v>29.1</v>
      </c>
      <c r="S42" s="62">
        <v>14.91</v>
      </c>
      <c r="T42" s="62">
        <f t="shared" si="7"/>
        <v>1.95171026156942</v>
      </c>
      <c r="U42" s="63">
        <f t="shared" si="1"/>
        <v>29.1</v>
      </c>
      <c r="V42" s="63">
        <v>1.372</v>
      </c>
      <c r="W42" s="64">
        <f t="shared" si="2"/>
        <v>21.2099125364431</v>
      </c>
      <c r="X42" s="63">
        <v>29.1</v>
      </c>
      <c r="Y42" s="72">
        <f t="shared" si="3"/>
        <v>1</v>
      </c>
      <c r="Z42" s="70">
        <f>VLOOKUP(B42,[2]Sheet1!$B:$W,22,0)</f>
        <v>0</v>
      </c>
      <c r="AA42" s="63">
        <v>23.35</v>
      </c>
      <c r="AB42" s="71">
        <f t="shared" si="4"/>
        <v>1.24625267665953</v>
      </c>
      <c r="AC42" s="64">
        <f>VLOOKUP(B42,[3]第三批!$K:$R,8,0)</f>
        <v>1.372</v>
      </c>
      <c r="AD42" s="64">
        <f t="shared" si="5"/>
        <v>21.2099125364431</v>
      </c>
      <c r="AE42" s="64">
        <v>1.372</v>
      </c>
      <c r="AF42" s="64">
        <f t="shared" si="6"/>
        <v>21.2099125364431</v>
      </c>
    </row>
    <row r="43" ht="40.5" customHeight="1" spans="1:32">
      <c r="A43" s="33">
        <v>42</v>
      </c>
      <c r="B43" s="34" t="s">
        <v>158</v>
      </c>
      <c r="C43" s="46"/>
      <c r="D43" s="34" t="str">
        <f>VLOOKUP(B43,[1]第三批!$C:$E,3,0)</f>
        <v>代表品</v>
      </c>
      <c r="E43" s="34" t="s">
        <v>56</v>
      </c>
      <c r="F43" s="36" t="s">
        <v>116</v>
      </c>
      <c r="G43" s="36" t="s">
        <v>131</v>
      </c>
      <c r="H43" s="40" t="s">
        <v>126</v>
      </c>
      <c r="I43" s="34">
        <v>0</v>
      </c>
      <c r="J43" s="34">
        <v>1</v>
      </c>
      <c r="K43" s="36" t="s">
        <v>142</v>
      </c>
      <c r="L43" s="33">
        <v>1</v>
      </c>
      <c r="M43" s="36" t="s">
        <v>128</v>
      </c>
      <c r="N43" s="34" t="s">
        <v>159</v>
      </c>
      <c r="O43" s="36" t="s">
        <v>128</v>
      </c>
      <c r="P43" s="53">
        <v>1.8</v>
      </c>
      <c r="Q43" s="61">
        <v>1.4</v>
      </c>
      <c r="R43" s="62">
        <f t="shared" si="0"/>
        <v>2.52</v>
      </c>
      <c r="S43" s="62">
        <v>14.91</v>
      </c>
      <c r="T43" s="62">
        <f t="shared" si="7"/>
        <v>0.169014084507042</v>
      </c>
      <c r="U43" s="63">
        <f t="shared" si="1"/>
        <v>2.52</v>
      </c>
      <c r="V43" s="63">
        <v>1.372</v>
      </c>
      <c r="W43" s="64">
        <f t="shared" si="2"/>
        <v>1.83673469387755</v>
      </c>
      <c r="X43" s="63">
        <v>2.52</v>
      </c>
      <c r="Y43" s="64">
        <f t="shared" si="3"/>
        <v>1</v>
      </c>
      <c r="Z43" s="70">
        <f>VLOOKUP(B43,[2]Sheet1!$B:$W,22,0)</f>
        <v>0</v>
      </c>
      <c r="AA43" s="63">
        <v>23.35</v>
      </c>
      <c r="AB43" s="71">
        <f t="shared" si="4"/>
        <v>0.107922912205567</v>
      </c>
      <c r="AC43" s="64">
        <f>VLOOKUP(B43,[3]第三批!$K:$R,8,0)</f>
        <v>1.372</v>
      </c>
      <c r="AD43" s="64">
        <f t="shared" si="5"/>
        <v>1.83673469387755</v>
      </c>
      <c r="AE43" s="64">
        <v>1.372</v>
      </c>
      <c r="AF43" s="64">
        <f t="shared" si="6"/>
        <v>1.83673469387755</v>
      </c>
    </row>
    <row r="44" ht="40.5" customHeight="1" spans="1:32">
      <c r="A44" s="33">
        <v>43</v>
      </c>
      <c r="B44" s="34" t="s">
        <v>160</v>
      </c>
      <c r="C44" s="46"/>
      <c r="D44" s="34"/>
      <c r="E44" s="34" t="s">
        <v>56</v>
      </c>
      <c r="F44" s="36" t="s">
        <v>116</v>
      </c>
      <c r="G44" s="36" t="s">
        <v>154</v>
      </c>
      <c r="H44" s="40" t="s">
        <v>126</v>
      </c>
      <c r="I44" s="34" t="e">
        <v>#N/A</v>
      </c>
      <c r="J44" s="34">
        <v>1</v>
      </c>
      <c r="K44" s="36" t="s">
        <v>136</v>
      </c>
      <c r="L44" s="33">
        <v>1</v>
      </c>
      <c r="M44" s="36" t="s">
        <v>128</v>
      </c>
      <c r="N44" s="34" t="s">
        <v>159</v>
      </c>
      <c r="O44" s="36" t="s">
        <v>128</v>
      </c>
      <c r="P44" s="51">
        <v>0.96</v>
      </c>
      <c r="Q44" s="61">
        <v>3</v>
      </c>
      <c r="R44" s="62">
        <f t="shared" si="0"/>
        <v>2.88</v>
      </c>
      <c r="S44" s="62">
        <v>14.91</v>
      </c>
      <c r="T44" s="62">
        <f t="shared" si="7"/>
        <v>0.193158953722334</v>
      </c>
      <c r="U44" s="63">
        <f t="shared" si="1"/>
        <v>2.88</v>
      </c>
      <c r="V44" s="63">
        <v>1.372</v>
      </c>
      <c r="W44" s="64">
        <f t="shared" si="2"/>
        <v>2.09912536443149</v>
      </c>
      <c r="X44" s="63">
        <v>2.52</v>
      </c>
      <c r="Y44" s="64">
        <f t="shared" si="3"/>
        <v>1.14285714285714</v>
      </c>
      <c r="Z44" s="70">
        <f>VLOOKUP(B44,[2]Sheet1!$B:$W,22,0)</f>
        <v>2</v>
      </c>
      <c r="AA44" s="63">
        <v>23.35</v>
      </c>
      <c r="AB44" s="71">
        <f t="shared" si="4"/>
        <v>0.123340471092077</v>
      </c>
      <c r="AC44" s="64">
        <f>VLOOKUP(B44,[3]第三批!$K:$R,8,0)</f>
        <v>1.372</v>
      </c>
      <c r="AD44" s="64">
        <f t="shared" si="5"/>
        <v>2.09912536443149</v>
      </c>
      <c r="AE44" s="64">
        <v>1.372</v>
      </c>
      <c r="AF44" s="64">
        <f t="shared" si="6"/>
        <v>2.09912536443149</v>
      </c>
    </row>
    <row r="45" ht="40.5" customHeight="1" spans="1:32">
      <c r="A45" s="33">
        <v>44</v>
      </c>
      <c r="B45" s="34" t="s">
        <v>161</v>
      </c>
      <c r="C45" s="46"/>
      <c r="D45" s="34"/>
      <c r="E45" s="34" t="s">
        <v>56</v>
      </c>
      <c r="F45" s="36" t="s">
        <v>116</v>
      </c>
      <c r="G45" s="36" t="s">
        <v>154</v>
      </c>
      <c r="H45" s="40" t="s">
        <v>126</v>
      </c>
      <c r="I45" s="34" t="e">
        <v>#N/A</v>
      </c>
      <c r="J45" s="34">
        <v>1</v>
      </c>
      <c r="K45" s="36" t="s">
        <v>150</v>
      </c>
      <c r="L45" s="33">
        <v>1</v>
      </c>
      <c r="M45" s="36" t="s">
        <v>128</v>
      </c>
      <c r="N45" s="34" t="s">
        <v>159</v>
      </c>
      <c r="O45" s="36" t="s">
        <v>128</v>
      </c>
      <c r="P45" s="51">
        <v>1.89</v>
      </c>
      <c r="Q45" s="61">
        <v>1.5</v>
      </c>
      <c r="R45" s="62">
        <f t="shared" si="0"/>
        <v>2.835</v>
      </c>
      <c r="S45" s="62">
        <v>14.91</v>
      </c>
      <c r="T45" s="62">
        <f t="shared" si="7"/>
        <v>0.190140845070423</v>
      </c>
      <c r="U45" s="63">
        <f t="shared" si="1"/>
        <v>2.835</v>
      </c>
      <c r="V45" s="63">
        <v>1.372</v>
      </c>
      <c r="W45" s="64">
        <f t="shared" si="2"/>
        <v>2.06632653061224</v>
      </c>
      <c r="X45" s="63">
        <v>2.52</v>
      </c>
      <c r="Y45" s="64">
        <f t="shared" si="3"/>
        <v>1.125</v>
      </c>
      <c r="Z45" s="70">
        <f>VLOOKUP(B45,[2]Sheet1!$B:$W,22,0)</f>
        <v>2</v>
      </c>
      <c r="AA45" s="63">
        <v>23.35</v>
      </c>
      <c r="AB45" s="71">
        <f t="shared" si="4"/>
        <v>0.121413276231263</v>
      </c>
      <c r="AC45" s="64">
        <f>VLOOKUP(B45,[3]第三批!$K:$R,8,0)</f>
        <v>1.372</v>
      </c>
      <c r="AD45" s="64">
        <f t="shared" si="5"/>
        <v>2.06632653061224</v>
      </c>
      <c r="AE45" s="64">
        <v>1.372</v>
      </c>
      <c r="AF45" s="64">
        <f t="shared" si="6"/>
        <v>2.06632653061224</v>
      </c>
    </row>
    <row r="46" ht="40.5" customHeight="1" spans="1:32">
      <c r="A46" s="33">
        <v>45</v>
      </c>
      <c r="B46" s="34" t="s">
        <v>162</v>
      </c>
      <c r="C46" s="46"/>
      <c r="D46" s="34"/>
      <c r="E46" s="34" t="s">
        <v>56</v>
      </c>
      <c r="F46" s="36" t="s">
        <v>116</v>
      </c>
      <c r="G46" s="36" t="s">
        <v>131</v>
      </c>
      <c r="H46" s="40" t="s">
        <v>126</v>
      </c>
      <c r="I46" s="34" t="e">
        <v>#N/A</v>
      </c>
      <c r="J46" s="34">
        <v>1</v>
      </c>
      <c r="K46" s="36" t="s">
        <v>127</v>
      </c>
      <c r="L46" s="33">
        <v>1</v>
      </c>
      <c r="M46" s="36" t="s">
        <v>128</v>
      </c>
      <c r="N46" s="34" t="s">
        <v>159</v>
      </c>
      <c r="O46" s="36" t="s">
        <v>128</v>
      </c>
      <c r="P46" s="53">
        <v>0.9</v>
      </c>
      <c r="Q46" s="61">
        <v>3.5</v>
      </c>
      <c r="R46" s="62">
        <f t="shared" si="0"/>
        <v>3.15</v>
      </c>
      <c r="S46" s="62">
        <v>14.91</v>
      </c>
      <c r="T46" s="62">
        <f t="shared" si="7"/>
        <v>0.211267605633803</v>
      </c>
      <c r="U46" s="63">
        <f t="shared" si="1"/>
        <v>3.15</v>
      </c>
      <c r="V46" s="63">
        <v>1.372</v>
      </c>
      <c r="W46" s="64">
        <f t="shared" si="2"/>
        <v>2.29591836734694</v>
      </c>
      <c r="X46" s="63">
        <v>2.52</v>
      </c>
      <c r="Y46" s="64">
        <f t="shared" si="3"/>
        <v>1.25</v>
      </c>
      <c r="Z46" s="70">
        <f>VLOOKUP(B46,[2]Sheet1!$B:$W,22,0)</f>
        <v>2</v>
      </c>
      <c r="AA46" s="63">
        <v>23.35</v>
      </c>
      <c r="AB46" s="71">
        <f t="shared" si="4"/>
        <v>0.134903640256959</v>
      </c>
      <c r="AC46" s="64">
        <f>VLOOKUP(B46,[3]第三批!$K:$R,8,0)</f>
        <v>1.372</v>
      </c>
      <c r="AD46" s="64">
        <f t="shared" si="5"/>
        <v>2.29591836734694</v>
      </c>
      <c r="AE46" s="64">
        <v>1.372</v>
      </c>
      <c r="AF46" s="64">
        <f t="shared" si="6"/>
        <v>2.29591836734694</v>
      </c>
    </row>
    <row r="47" ht="40.5" customHeight="1" spans="1:32">
      <c r="A47" s="33">
        <v>46</v>
      </c>
      <c r="B47" s="34" t="s">
        <v>163</v>
      </c>
      <c r="C47" s="46"/>
      <c r="D47" s="34" t="str">
        <f>VLOOKUP(B47,[1]第三批!$C:$E,3,0)</f>
        <v>代表品</v>
      </c>
      <c r="E47" s="34" t="s">
        <v>56</v>
      </c>
      <c r="F47" s="36" t="s">
        <v>116</v>
      </c>
      <c r="G47" s="36" t="s">
        <v>131</v>
      </c>
      <c r="H47" s="36" t="s">
        <v>118</v>
      </c>
      <c r="I47" s="34">
        <v>0</v>
      </c>
      <c r="J47" s="34">
        <v>1</v>
      </c>
      <c r="K47" s="36" t="s">
        <v>164</v>
      </c>
      <c r="L47" s="33">
        <v>1</v>
      </c>
      <c r="M47" s="36" t="s">
        <v>120</v>
      </c>
      <c r="N47" s="34" t="s">
        <v>165</v>
      </c>
      <c r="O47" s="36" t="s">
        <v>120</v>
      </c>
      <c r="P47" s="53">
        <v>1.5</v>
      </c>
      <c r="Q47" s="61">
        <v>1.75</v>
      </c>
      <c r="R47" s="62">
        <f t="shared" si="0"/>
        <v>2.625</v>
      </c>
      <c r="S47" s="62">
        <v>14.91</v>
      </c>
      <c r="T47" s="62">
        <f t="shared" si="7"/>
        <v>0.176056338028169</v>
      </c>
      <c r="U47" s="63">
        <f t="shared" si="1"/>
        <v>2.625</v>
      </c>
      <c r="V47" s="63">
        <v>1.372</v>
      </c>
      <c r="W47" s="64">
        <f t="shared" si="2"/>
        <v>1.91326530612245</v>
      </c>
      <c r="X47" s="63">
        <v>2.625</v>
      </c>
      <c r="Y47" s="64">
        <f t="shared" si="3"/>
        <v>1</v>
      </c>
      <c r="Z47" s="70">
        <f>VLOOKUP(B47,[2]Sheet1!$B:$W,22,0)</f>
        <v>0</v>
      </c>
      <c r="AA47" s="63">
        <v>23.35</v>
      </c>
      <c r="AB47" s="71">
        <f t="shared" si="4"/>
        <v>0.112419700214133</v>
      </c>
      <c r="AC47" s="64">
        <f>VLOOKUP(B47,[3]第三批!$K:$R,8,0)</f>
        <v>1.372</v>
      </c>
      <c r="AD47" s="64">
        <f t="shared" si="5"/>
        <v>1.91326530612245</v>
      </c>
      <c r="AE47" s="64">
        <v>1.372</v>
      </c>
      <c r="AF47" s="64">
        <f t="shared" si="6"/>
        <v>1.91326530612245</v>
      </c>
    </row>
    <row r="48" ht="40.5" customHeight="1" spans="1:32">
      <c r="A48" s="33">
        <v>47</v>
      </c>
      <c r="B48" s="34" t="s">
        <v>166</v>
      </c>
      <c r="C48" s="46"/>
      <c r="D48" s="34"/>
      <c r="E48" s="34" t="s">
        <v>56</v>
      </c>
      <c r="F48" s="36" t="s">
        <v>116</v>
      </c>
      <c r="G48" s="36" t="s">
        <v>131</v>
      </c>
      <c r="H48" s="36" t="s">
        <v>118</v>
      </c>
      <c r="I48" s="34" t="e">
        <v>#N/A</v>
      </c>
      <c r="J48" s="34">
        <v>1</v>
      </c>
      <c r="K48" s="36" t="s">
        <v>127</v>
      </c>
      <c r="L48" s="33">
        <v>1</v>
      </c>
      <c r="M48" s="36" t="s">
        <v>120</v>
      </c>
      <c r="N48" s="34" t="s">
        <v>165</v>
      </c>
      <c r="O48" s="36" t="s">
        <v>120</v>
      </c>
      <c r="P48" s="51">
        <v>1.25</v>
      </c>
      <c r="Q48" s="61">
        <v>3.5</v>
      </c>
      <c r="R48" s="62">
        <f t="shared" si="0"/>
        <v>4.375</v>
      </c>
      <c r="S48" s="62">
        <v>14.91</v>
      </c>
      <c r="T48" s="62">
        <f t="shared" si="7"/>
        <v>0.293427230046948</v>
      </c>
      <c r="U48" s="63">
        <f t="shared" si="1"/>
        <v>4.375</v>
      </c>
      <c r="V48" s="63">
        <v>1.372</v>
      </c>
      <c r="W48" s="64">
        <f t="shared" si="2"/>
        <v>3.18877551020408</v>
      </c>
      <c r="X48" s="63">
        <v>2.625</v>
      </c>
      <c r="Y48" s="72">
        <f t="shared" si="3"/>
        <v>1.66666666666667</v>
      </c>
      <c r="Z48" s="70">
        <f>VLOOKUP(B48,[2]Sheet1!$B:$W,22,0)</f>
        <v>2</v>
      </c>
      <c r="AA48" s="63">
        <v>23.35</v>
      </c>
      <c r="AB48" s="71">
        <f t="shared" si="4"/>
        <v>0.187366167023555</v>
      </c>
      <c r="AC48" s="64">
        <f>VLOOKUP(B48,[3]第三批!$K:$R,8,0)</f>
        <v>1.372</v>
      </c>
      <c r="AD48" s="64">
        <f t="shared" si="5"/>
        <v>3.18877551020408</v>
      </c>
      <c r="AE48" s="64">
        <v>1.372</v>
      </c>
      <c r="AF48" s="64">
        <f t="shared" si="6"/>
        <v>3.18877551020408</v>
      </c>
    </row>
    <row r="49" ht="67.5" customHeight="1" spans="1:32">
      <c r="A49" s="33">
        <v>48</v>
      </c>
      <c r="B49" s="34" t="s">
        <v>167</v>
      </c>
      <c r="C49" s="46"/>
      <c r="D49" s="34" t="str">
        <f>VLOOKUP(B49,[1]第三批!$C:$E,3,0)</f>
        <v>代表品</v>
      </c>
      <c r="E49" s="34" t="s">
        <v>56</v>
      </c>
      <c r="F49" s="36" t="s">
        <v>116</v>
      </c>
      <c r="G49" s="36" t="s">
        <v>131</v>
      </c>
      <c r="H49" s="36" t="s">
        <v>118</v>
      </c>
      <c r="I49" s="34">
        <v>0</v>
      </c>
      <c r="J49" s="34">
        <v>1</v>
      </c>
      <c r="K49" s="36" t="s">
        <v>127</v>
      </c>
      <c r="L49" s="33">
        <v>1</v>
      </c>
      <c r="M49" s="36" t="s">
        <v>128</v>
      </c>
      <c r="N49" s="34" t="s">
        <v>168</v>
      </c>
      <c r="O49" s="36" t="s">
        <v>128</v>
      </c>
      <c r="P49" s="51">
        <v>1.58</v>
      </c>
      <c r="Q49" s="61">
        <v>3.5</v>
      </c>
      <c r="R49" s="62">
        <f t="shared" si="0"/>
        <v>5.53</v>
      </c>
      <c r="S49" s="62">
        <v>14.91</v>
      </c>
      <c r="T49" s="62">
        <f t="shared" si="7"/>
        <v>0.370892018779343</v>
      </c>
      <c r="U49" s="63">
        <f t="shared" si="1"/>
        <v>5.53</v>
      </c>
      <c r="V49" s="63">
        <v>1.372</v>
      </c>
      <c r="W49" s="64">
        <f t="shared" si="2"/>
        <v>4.03061224489796</v>
      </c>
      <c r="X49" s="63">
        <v>5.53</v>
      </c>
      <c r="Y49" s="72">
        <f t="shared" si="3"/>
        <v>1</v>
      </c>
      <c r="Z49" s="70">
        <f>VLOOKUP(B49,[2]Sheet1!$B:$W,22,0)</f>
        <v>0</v>
      </c>
      <c r="AA49" s="63">
        <v>23.35</v>
      </c>
      <c r="AB49" s="71">
        <f t="shared" si="4"/>
        <v>0.236830835117773</v>
      </c>
      <c r="AC49" s="64">
        <f>VLOOKUP(B49,[3]第三批!$K:$R,8,0)</f>
        <v>1.372</v>
      </c>
      <c r="AD49" s="64">
        <f t="shared" si="5"/>
        <v>4.03061224489796</v>
      </c>
      <c r="AE49" s="64">
        <v>1.372</v>
      </c>
      <c r="AF49" s="64">
        <f t="shared" si="6"/>
        <v>4.03061224489796</v>
      </c>
    </row>
    <row r="50" ht="40.5" customHeight="1" spans="1:32">
      <c r="A50" s="33">
        <v>49</v>
      </c>
      <c r="B50" s="34" t="s">
        <v>169</v>
      </c>
      <c r="C50" s="46"/>
      <c r="D50" s="34" t="str">
        <f>VLOOKUP(B50,[1]第三批!$C:$E,3,0)</f>
        <v>代表品</v>
      </c>
      <c r="E50" s="34" t="s">
        <v>56</v>
      </c>
      <c r="F50" s="36" t="s">
        <v>116</v>
      </c>
      <c r="G50" s="36" t="s">
        <v>131</v>
      </c>
      <c r="H50" s="36" t="s">
        <v>118</v>
      </c>
      <c r="I50" s="34">
        <v>0</v>
      </c>
      <c r="J50" s="34">
        <v>1</v>
      </c>
      <c r="K50" s="36" t="s">
        <v>127</v>
      </c>
      <c r="L50" s="33">
        <v>1</v>
      </c>
      <c r="M50" s="36" t="s">
        <v>128</v>
      </c>
      <c r="N50" s="34" t="s">
        <v>170</v>
      </c>
      <c r="O50" s="36" t="s">
        <v>128</v>
      </c>
      <c r="P50" s="53">
        <v>2.2</v>
      </c>
      <c r="Q50" s="61">
        <v>3.5</v>
      </c>
      <c r="R50" s="62">
        <f t="shared" si="0"/>
        <v>7.7</v>
      </c>
      <c r="S50" s="62">
        <v>14.91</v>
      </c>
      <c r="T50" s="62">
        <f t="shared" si="7"/>
        <v>0.516431924882629</v>
      </c>
      <c r="U50" s="63">
        <f t="shared" si="1"/>
        <v>7.7</v>
      </c>
      <c r="V50" s="63">
        <v>1.372</v>
      </c>
      <c r="W50" s="64">
        <f t="shared" si="2"/>
        <v>5.61224489795918</v>
      </c>
      <c r="X50" s="63">
        <v>6.202</v>
      </c>
      <c r="Y50" s="72">
        <f t="shared" si="3"/>
        <v>1.24153498871332</v>
      </c>
      <c r="Z50" s="70">
        <f>VLOOKUP(B50,[2]Sheet1!$B:$W,22,0)</f>
        <v>2</v>
      </c>
      <c r="AA50" s="63">
        <v>23.35</v>
      </c>
      <c r="AB50" s="71">
        <f t="shared" si="4"/>
        <v>0.329764453961456</v>
      </c>
      <c r="AC50" s="64">
        <f>VLOOKUP(B50,[3]第三批!$K:$R,8,0)</f>
        <v>1.372</v>
      </c>
      <c r="AD50" s="64">
        <f t="shared" si="5"/>
        <v>5.61224489795918</v>
      </c>
      <c r="AE50" s="64">
        <v>1.372</v>
      </c>
      <c r="AF50" s="64">
        <f t="shared" si="6"/>
        <v>5.61224489795918</v>
      </c>
    </row>
    <row r="51" ht="40.5" customHeight="1" spans="1:32">
      <c r="A51" s="33">
        <v>50</v>
      </c>
      <c r="B51" s="34" t="s">
        <v>171</v>
      </c>
      <c r="C51" s="46"/>
      <c r="D51" s="34"/>
      <c r="E51" s="34" t="s">
        <v>56</v>
      </c>
      <c r="F51" s="36" t="s">
        <v>116</v>
      </c>
      <c r="G51" s="36" t="s">
        <v>131</v>
      </c>
      <c r="H51" s="36" t="s">
        <v>118</v>
      </c>
      <c r="I51" s="34" t="e">
        <v>#N/A</v>
      </c>
      <c r="J51" s="34">
        <v>1</v>
      </c>
      <c r="K51" s="36" t="s">
        <v>136</v>
      </c>
      <c r="L51" s="33">
        <v>1</v>
      </c>
      <c r="M51" s="36" t="s">
        <v>128</v>
      </c>
      <c r="N51" s="34" t="s">
        <v>170</v>
      </c>
      <c r="O51" s="36" t="s">
        <v>128</v>
      </c>
      <c r="P51" s="51">
        <v>4.43</v>
      </c>
      <c r="Q51" s="61">
        <v>1.4</v>
      </c>
      <c r="R51" s="62">
        <f t="shared" si="0"/>
        <v>6.202</v>
      </c>
      <c r="S51" s="62">
        <v>14.91</v>
      </c>
      <c r="T51" s="62">
        <f t="shared" si="7"/>
        <v>0.415962441314554</v>
      </c>
      <c r="U51" s="63">
        <f t="shared" si="1"/>
        <v>6.202</v>
      </c>
      <c r="V51" s="63">
        <v>1.372</v>
      </c>
      <c r="W51" s="64">
        <f t="shared" si="2"/>
        <v>4.52040816326531</v>
      </c>
      <c r="X51" s="63">
        <v>6.202</v>
      </c>
      <c r="Y51" s="72">
        <f t="shared" si="3"/>
        <v>1</v>
      </c>
      <c r="Z51" s="70">
        <f>VLOOKUP(B51,[2]Sheet1!$B:$W,22,0)</f>
        <v>0</v>
      </c>
      <c r="AA51" s="63">
        <v>23.35</v>
      </c>
      <c r="AB51" s="71">
        <f t="shared" si="4"/>
        <v>0.265610278372591</v>
      </c>
      <c r="AC51" s="64">
        <f>VLOOKUP(B51,[3]第三批!$K:$R,8,0)</f>
        <v>1.372</v>
      </c>
      <c r="AD51" s="64">
        <f t="shared" si="5"/>
        <v>4.52040816326531</v>
      </c>
      <c r="AE51" s="64">
        <v>1.372</v>
      </c>
      <c r="AF51" s="64">
        <f t="shared" si="6"/>
        <v>4.52040816326531</v>
      </c>
    </row>
    <row r="52" ht="54" customHeight="1" spans="1:32">
      <c r="A52" s="33">
        <v>51</v>
      </c>
      <c r="B52" s="34" t="s">
        <v>172</v>
      </c>
      <c r="C52" s="46"/>
      <c r="D52" s="34" t="str">
        <f>VLOOKUP(B52,[1]第三批!$C:$E,3,0)</f>
        <v>代表品</v>
      </c>
      <c r="E52" s="34" t="s">
        <v>56</v>
      </c>
      <c r="F52" s="36" t="s">
        <v>116</v>
      </c>
      <c r="G52" s="36" t="s">
        <v>131</v>
      </c>
      <c r="H52" s="40" t="s">
        <v>126</v>
      </c>
      <c r="I52" s="34">
        <v>0</v>
      </c>
      <c r="J52" s="34">
        <v>1</v>
      </c>
      <c r="K52" s="36" t="s">
        <v>173</v>
      </c>
      <c r="L52" s="33">
        <v>1</v>
      </c>
      <c r="M52" s="36" t="s">
        <v>128</v>
      </c>
      <c r="N52" s="34" t="s">
        <v>174</v>
      </c>
      <c r="O52" s="36" t="s">
        <v>128</v>
      </c>
      <c r="P52" s="51">
        <v>1.08</v>
      </c>
      <c r="Q52" s="61">
        <v>1.4</v>
      </c>
      <c r="R52" s="62">
        <f t="shared" si="0"/>
        <v>1.512</v>
      </c>
      <c r="S52" s="62">
        <v>14.91</v>
      </c>
      <c r="T52" s="62">
        <f t="shared" si="7"/>
        <v>0.101408450704225</v>
      </c>
      <c r="U52" s="63">
        <f t="shared" si="1"/>
        <v>1.512</v>
      </c>
      <c r="V52" s="63">
        <v>1.372</v>
      </c>
      <c r="W52" s="64">
        <f t="shared" si="2"/>
        <v>1.10204081632653</v>
      </c>
      <c r="X52" s="63">
        <v>1.512</v>
      </c>
      <c r="Y52" s="64">
        <f t="shared" si="3"/>
        <v>1</v>
      </c>
      <c r="Z52" s="70">
        <f>VLOOKUP(B52,[2]Sheet1!$B:$W,22,0)</f>
        <v>0</v>
      </c>
      <c r="AA52" s="63">
        <v>23.35</v>
      </c>
      <c r="AB52" s="71">
        <f t="shared" si="4"/>
        <v>0.0647537473233405</v>
      </c>
      <c r="AC52" s="64">
        <f>VLOOKUP(B52,[3]第三批!$K:$R,8,0)</f>
        <v>1.372</v>
      </c>
      <c r="AD52" s="64">
        <f t="shared" si="5"/>
        <v>1.10204081632653</v>
      </c>
      <c r="AE52" s="64">
        <v>1.372</v>
      </c>
      <c r="AF52" s="64">
        <f t="shared" si="6"/>
        <v>1.10204081632653</v>
      </c>
    </row>
    <row r="53" ht="40.5" customHeight="1" spans="1:32">
      <c r="A53" s="33">
        <v>52</v>
      </c>
      <c r="B53" s="34" t="s">
        <v>175</v>
      </c>
      <c r="C53" s="46"/>
      <c r="D53" s="34" t="str">
        <f>VLOOKUP(B53,[1]第三批!$C:$E,3,0)</f>
        <v>代表品</v>
      </c>
      <c r="E53" s="34" t="s">
        <v>56</v>
      </c>
      <c r="F53" s="36" t="s">
        <v>116</v>
      </c>
      <c r="G53" s="36" t="s">
        <v>131</v>
      </c>
      <c r="H53" s="36" t="s">
        <v>118</v>
      </c>
      <c r="I53" s="34">
        <v>0</v>
      </c>
      <c r="J53" s="34">
        <v>1</v>
      </c>
      <c r="K53" s="36" t="s">
        <v>127</v>
      </c>
      <c r="L53" s="33">
        <v>1</v>
      </c>
      <c r="M53" s="36" t="s">
        <v>128</v>
      </c>
      <c r="N53" s="34" t="s">
        <v>176</v>
      </c>
      <c r="O53" s="36" t="s">
        <v>128</v>
      </c>
      <c r="P53" s="51">
        <v>0.88</v>
      </c>
      <c r="Q53" s="61">
        <v>3.5</v>
      </c>
      <c r="R53" s="62">
        <f t="shared" si="0"/>
        <v>3.08</v>
      </c>
      <c r="S53" s="62">
        <v>14.91</v>
      </c>
      <c r="T53" s="62">
        <f t="shared" si="7"/>
        <v>0.206572769953052</v>
      </c>
      <c r="U53" s="63">
        <f t="shared" si="1"/>
        <v>3.08</v>
      </c>
      <c r="V53" s="63">
        <v>1.372</v>
      </c>
      <c r="W53" s="64">
        <f t="shared" si="2"/>
        <v>2.24489795918367</v>
      </c>
      <c r="X53" s="63">
        <v>2.254</v>
      </c>
      <c r="Y53" s="64">
        <f t="shared" si="3"/>
        <v>1.36645962732919</v>
      </c>
      <c r="Z53" s="70">
        <f>VLOOKUP(B53,[2]Sheet1!$B:$W,22,0)</f>
        <v>2</v>
      </c>
      <c r="AA53" s="63">
        <v>23.35</v>
      </c>
      <c r="AB53" s="71">
        <f t="shared" si="4"/>
        <v>0.131905781584582</v>
      </c>
      <c r="AC53" s="64">
        <f>VLOOKUP(B53,[3]第三批!$K:$R,8,0)</f>
        <v>1.372</v>
      </c>
      <c r="AD53" s="64">
        <f t="shared" si="5"/>
        <v>2.24489795918367</v>
      </c>
      <c r="AE53" s="64">
        <v>1.372</v>
      </c>
      <c r="AF53" s="64">
        <f t="shared" si="6"/>
        <v>2.24489795918367</v>
      </c>
    </row>
    <row r="54" ht="40.5" customHeight="1" spans="1:32">
      <c r="A54" s="33">
        <v>53</v>
      </c>
      <c r="B54" s="34" t="s">
        <v>177</v>
      </c>
      <c r="C54" s="46"/>
      <c r="D54" s="34"/>
      <c r="E54" s="34" t="s">
        <v>56</v>
      </c>
      <c r="F54" s="36" t="s">
        <v>116</v>
      </c>
      <c r="G54" s="36" t="s">
        <v>131</v>
      </c>
      <c r="H54" s="36" t="s">
        <v>118</v>
      </c>
      <c r="I54" s="34" t="e">
        <v>#N/A</v>
      </c>
      <c r="J54" s="34">
        <v>1</v>
      </c>
      <c r="K54" s="36" t="s">
        <v>136</v>
      </c>
      <c r="L54" s="33">
        <v>1</v>
      </c>
      <c r="M54" s="36" t="s">
        <v>128</v>
      </c>
      <c r="N54" s="34" t="s">
        <v>176</v>
      </c>
      <c r="O54" s="36" t="s">
        <v>128</v>
      </c>
      <c r="P54" s="51">
        <v>1.61</v>
      </c>
      <c r="Q54" s="61">
        <v>1.4</v>
      </c>
      <c r="R54" s="62">
        <f t="shared" si="0"/>
        <v>2.254</v>
      </c>
      <c r="S54" s="62">
        <v>14.91</v>
      </c>
      <c r="T54" s="62">
        <f t="shared" si="7"/>
        <v>0.151173708920188</v>
      </c>
      <c r="U54" s="63">
        <f t="shared" si="1"/>
        <v>2.254</v>
      </c>
      <c r="V54" s="63">
        <v>1.372</v>
      </c>
      <c r="W54" s="64">
        <f t="shared" si="2"/>
        <v>1.64285714285714</v>
      </c>
      <c r="X54" s="63">
        <v>2.254</v>
      </c>
      <c r="Y54" s="64">
        <f t="shared" si="3"/>
        <v>1</v>
      </c>
      <c r="Z54" s="70">
        <f>VLOOKUP(B54,[2]Sheet1!$B:$W,22,0)</f>
        <v>0</v>
      </c>
      <c r="AA54" s="63">
        <v>23.35</v>
      </c>
      <c r="AB54" s="71">
        <f t="shared" si="4"/>
        <v>0.0965310492505353</v>
      </c>
      <c r="AC54" s="64">
        <f>VLOOKUP(B54,[3]第三批!$K:$R,8,0)</f>
        <v>1.372</v>
      </c>
      <c r="AD54" s="64">
        <f t="shared" si="5"/>
        <v>1.64285714285714</v>
      </c>
      <c r="AE54" s="64">
        <v>1.372</v>
      </c>
      <c r="AF54" s="64">
        <f t="shared" si="6"/>
        <v>1.64285714285714</v>
      </c>
    </row>
    <row r="55" ht="67.5" customHeight="1" spans="1:32">
      <c r="A55" s="33">
        <v>54</v>
      </c>
      <c r="B55" s="34" t="s">
        <v>178</v>
      </c>
      <c r="C55" s="46"/>
      <c r="D55" s="34" t="str">
        <f>VLOOKUP(B55,[1]第三批!$C:$E,3,0)</f>
        <v>代表品</v>
      </c>
      <c r="E55" s="34" t="s">
        <v>56</v>
      </c>
      <c r="F55" s="36" t="s">
        <v>116</v>
      </c>
      <c r="G55" s="36" t="s">
        <v>131</v>
      </c>
      <c r="H55" s="36" t="s">
        <v>118</v>
      </c>
      <c r="I55" s="34">
        <v>0</v>
      </c>
      <c r="J55" s="34">
        <v>1</v>
      </c>
      <c r="K55" s="36" t="s">
        <v>127</v>
      </c>
      <c r="L55" s="33">
        <v>1</v>
      </c>
      <c r="M55" s="36" t="s">
        <v>120</v>
      </c>
      <c r="N55" s="34" t="s">
        <v>179</v>
      </c>
      <c r="O55" s="36" t="s">
        <v>120</v>
      </c>
      <c r="P55" s="51">
        <v>4.47</v>
      </c>
      <c r="Q55" s="61">
        <v>3.5</v>
      </c>
      <c r="R55" s="62">
        <f t="shared" si="0"/>
        <v>15.645</v>
      </c>
      <c r="S55" s="62">
        <v>14.91</v>
      </c>
      <c r="T55" s="62">
        <f t="shared" si="7"/>
        <v>1.04929577464789</v>
      </c>
      <c r="U55" s="63">
        <f t="shared" si="1"/>
        <v>15.645</v>
      </c>
      <c r="V55" s="63">
        <v>1.372</v>
      </c>
      <c r="W55" s="64">
        <f t="shared" si="2"/>
        <v>11.4030612244898</v>
      </c>
      <c r="X55" s="63">
        <v>9.786</v>
      </c>
      <c r="Y55" s="72">
        <f t="shared" si="3"/>
        <v>1.59871244635193</v>
      </c>
      <c r="Z55" s="70">
        <f>VLOOKUP(B55,[2]Sheet1!$B:$W,22,0)</f>
        <v>2</v>
      </c>
      <c r="AA55" s="63">
        <v>23.35</v>
      </c>
      <c r="AB55" s="71">
        <f t="shared" si="4"/>
        <v>0.670021413276231</v>
      </c>
      <c r="AC55" s="64">
        <f>VLOOKUP(B55,[3]第三批!$K:$R,8,0)</f>
        <v>1.372</v>
      </c>
      <c r="AD55" s="64">
        <f t="shared" si="5"/>
        <v>11.4030612244898</v>
      </c>
      <c r="AE55" s="64">
        <v>1.372</v>
      </c>
      <c r="AF55" s="64">
        <f t="shared" si="6"/>
        <v>11.4030612244898</v>
      </c>
    </row>
    <row r="56" ht="67.5" customHeight="1" spans="1:32">
      <c r="A56" s="33">
        <v>55</v>
      </c>
      <c r="B56" s="34" t="s">
        <v>180</v>
      </c>
      <c r="C56" s="46"/>
      <c r="D56" s="34"/>
      <c r="E56" s="34" t="s">
        <v>56</v>
      </c>
      <c r="F56" s="36" t="s">
        <v>116</v>
      </c>
      <c r="G56" s="42" t="s">
        <v>125</v>
      </c>
      <c r="H56" s="36" t="s">
        <v>118</v>
      </c>
      <c r="I56" s="34" t="e">
        <v>#N/A</v>
      </c>
      <c r="J56" s="34">
        <v>1</v>
      </c>
      <c r="K56" s="36" t="s">
        <v>142</v>
      </c>
      <c r="L56" s="33">
        <v>1</v>
      </c>
      <c r="M56" s="36" t="s">
        <v>120</v>
      </c>
      <c r="N56" s="34" t="s">
        <v>181</v>
      </c>
      <c r="O56" s="36" t="s">
        <v>120</v>
      </c>
      <c r="P56" s="51">
        <v>6.99</v>
      </c>
      <c r="Q56" s="61">
        <v>1.4</v>
      </c>
      <c r="R56" s="62">
        <f t="shared" si="0"/>
        <v>9.786</v>
      </c>
      <c r="S56" s="62">
        <v>14.91</v>
      </c>
      <c r="T56" s="62">
        <f t="shared" si="7"/>
        <v>0.656338028169014</v>
      </c>
      <c r="U56" s="63">
        <f t="shared" si="1"/>
        <v>9.786</v>
      </c>
      <c r="V56" s="63">
        <v>1.372</v>
      </c>
      <c r="W56" s="64">
        <f t="shared" si="2"/>
        <v>7.13265306122449</v>
      </c>
      <c r="X56" s="63">
        <v>9.786</v>
      </c>
      <c r="Y56" s="72">
        <f t="shared" si="3"/>
        <v>1</v>
      </c>
      <c r="Z56" s="70">
        <f>VLOOKUP(B56,[2]Sheet1!$B:$W,22,0)</f>
        <v>0</v>
      </c>
      <c r="AA56" s="63">
        <v>23.35</v>
      </c>
      <c r="AB56" s="71">
        <f t="shared" si="4"/>
        <v>0.419100642398287</v>
      </c>
      <c r="AC56" s="64">
        <f>VLOOKUP(B56,[3]第三批!$K:$R,8,0)</f>
        <v>1.372</v>
      </c>
      <c r="AD56" s="64">
        <f t="shared" si="5"/>
        <v>7.13265306122449</v>
      </c>
      <c r="AE56" s="64">
        <v>1.372</v>
      </c>
      <c r="AF56" s="64">
        <f t="shared" si="6"/>
        <v>7.13265306122449</v>
      </c>
    </row>
    <row r="57" ht="40.5" customHeight="1" spans="1:32">
      <c r="A57" s="33">
        <v>56</v>
      </c>
      <c r="B57" s="34" t="s">
        <v>182</v>
      </c>
      <c r="C57" s="46"/>
      <c r="D57" s="34" t="str">
        <f>VLOOKUP(B57,[1]第三批!$C:$E,3,0)</f>
        <v>代表品</v>
      </c>
      <c r="E57" s="34" t="s">
        <v>56</v>
      </c>
      <c r="F57" s="36" t="s">
        <v>116</v>
      </c>
      <c r="G57" s="42" t="s">
        <v>125</v>
      </c>
      <c r="H57" s="36" t="s">
        <v>118</v>
      </c>
      <c r="I57" s="34">
        <v>0</v>
      </c>
      <c r="J57" s="34">
        <v>1</v>
      </c>
      <c r="K57" s="36" t="s">
        <v>127</v>
      </c>
      <c r="L57" s="33">
        <v>1</v>
      </c>
      <c r="M57" s="36" t="s">
        <v>128</v>
      </c>
      <c r="N57" s="34" t="s">
        <v>183</v>
      </c>
      <c r="O57" s="36" t="s">
        <v>128</v>
      </c>
      <c r="P57" s="51">
        <v>1.66</v>
      </c>
      <c r="Q57" s="61">
        <v>3.5</v>
      </c>
      <c r="R57" s="62">
        <f t="shared" si="0"/>
        <v>5.81</v>
      </c>
      <c r="S57" s="62">
        <v>14.91</v>
      </c>
      <c r="T57" s="62">
        <f t="shared" si="7"/>
        <v>0.389671361502347</v>
      </c>
      <c r="U57" s="63">
        <f t="shared" si="1"/>
        <v>5.81</v>
      </c>
      <c r="V57" s="63">
        <v>1.372</v>
      </c>
      <c r="W57" s="64">
        <f t="shared" si="2"/>
        <v>4.23469387755102</v>
      </c>
      <c r="X57" s="63">
        <v>5.81</v>
      </c>
      <c r="Y57" s="72">
        <f t="shared" si="3"/>
        <v>1</v>
      </c>
      <c r="Z57" s="70">
        <f>VLOOKUP(B57,[2]Sheet1!$B:$W,22,0)</f>
        <v>0</v>
      </c>
      <c r="AA57" s="63">
        <v>23.35</v>
      </c>
      <c r="AB57" s="71">
        <f t="shared" si="4"/>
        <v>0.24882226980728</v>
      </c>
      <c r="AC57" s="64">
        <f>VLOOKUP(B57,[3]第三批!$K:$R,8,0)</f>
        <v>1.372</v>
      </c>
      <c r="AD57" s="64">
        <f t="shared" si="5"/>
        <v>4.23469387755102</v>
      </c>
      <c r="AE57" s="64">
        <v>1.372</v>
      </c>
      <c r="AF57" s="64">
        <f t="shared" si="6"/>
        <v>4.23469387755102</v>
      </c>
    </row>
    <row r="58" ht="54" customHeight="1" spans="1:32">
      <c r="A58" s="33">
        <v>57</v>
      </c>
      <c r="B58" s="34" t="s">
        <v>184</v>
      </c>
      <c r="C58" s="46"/>
      <c r="D58" s="34" t="str">
        <f>VLOOKUP(B58,[1]第三批!$C:$E,3,0)</f>
        <v>代表品</v>
      </c>
      <c r="E58" s="34" t="s">
        <v>56</v>
      </c>
      <c r="F58" s="36" t="s">
        <v>116</v>
      </c>
      <c r="G58" s="42" t="s">
        <v>125</v>
      </c>
      <c r="H58" s="36" t="s">
        <v>118</v>
      </c>
      <c r="I58" s="34">
        <v>0</v>
      </c>
      <c r="J58" s="34">
        <v>1</v>
      </c>
      <c r="K58" s="36" t="s">
        <v>136</v>
      </c>
      <c r="L58" s="33">
        <v>1</v>
      </c>
      <c r="M58" s="36" t="s">
        <v>120</v>
      </c>
      <c r="N58" s="34" t="s">
        <v>185</v>
      </c>
      <c r="O58" s="36" t="s">
        <v>120</v>
      </c>
      <c r="P58" s="51">
        <v>1.49</v>
      </c>
      <c r="Q58" s="61">
        <v>1.4</v>
      </c>
      <c r="R58" s="62">
        <f t="shared" si="0"/>
        <v>2.086</v>
      </c>
      <c r="S58" s="62">
        <v>14.91</v>
      </c>
      <c r="T58" s="62">
        <f t="shared" si="7"/>
        <v>0.139906103286385</v>
      </c>
      <c r="U58" s="63">
        <f t="shared" si="1"/>
        <v>2.086</v>
      </c>
      <c r="V58" s="63">
        <v>1.372</v>
      </c>
      <c r="W58" s="64">
        <f t="shared" si="2"/>
        <v>1.52040816326531</v>
      </c>
      <c r="X58" s="63">
        <v>2.079</v>
      </c>
      <c r="Y58" s="64">
        <f t="shared" si="3"/>
        <v>1.003367003367</v>
      </c>
      <c r="Z58" s="70">
        <f>VLOOKUP(B58,[2]Sheet1!$B:$W,22,0)</f>
        <v>0</v>
      </c>
      <c r="AA58" s="63">
        <v>23.35</v>
      </c>
      <c r="AB58" s="71">
        <f t="shared" si="4"/>
        <v>0.0893361884368308</v>
      </c>
      <c r="AC58" s="64">
        <f>VLOOKUP(B58,[3]第三批!$K:$R,8,0)</f>
        <v>1.372</v>
      </c>
      <c r="AD58" s="64">
        <f t="shared" si="5"/>
        <v>1.52040816326531</v>
      </c>
      <c r="AE58" s="64">
        <v>1.372</v>
      </c>
      <c r="AF58" s="64">
        <f t="shared" si="6"/>
        <v>1.52040816326531</v>
      </c>
    </row>
    <row r="59" ht="54" customHeight="1" spans="1:32">
      <c r="A59" s="33">
        <v>58</v>
      </c>
      <c r="B59" s="34" t="s">
        <v>186</v>
      </c>
      <c r="C59" s="46"/>
      <c r="D59" s="34"/>
      <c r="E59" s="34" t="s">
        <v>56</v>
      </c>
      <c r="F59" s="36" t="s">
        <v>116</v>
      </c>
      <c r="G59" s="42" t="s">
        <v>125</v>
      </c>
      <c r="H59" s="36" t="s">
        <v>118</v>
      </c>
      <c r="I59" s="34" t="e">
        <v>#N/A</v>
      </c>
      <c r="J59" s="34">
        <v>1</v>
      </c>
      <c r="K59" s="36" t="s">
        <v>187</v>
      </c>
      <c r="L59" s="33">
        <v>1</v>
      </c>
      <c r="M59" s="36" t="s">
        <v>120</v>
      </c>
      <c r="N59" s="34" t="s">
        <v>185</v>
      </c>
      <c r="O59" s="36" t="s">
        <v>120</v>
      </c>
      <c r="P59" s="51">
        <v>2.97</v>
      </c>
      <c r="Q59" s="61">
        <v>0.7</v>
      </c>
      <c r="R59" s="62">
        <f t="shared" si="0"/>
        <v>2.079</v>
      </c>
      <c r="S59" s="62">
        <v>14.91</v>
      </c>
      <c r="T59" s="62">
        <f t="shared" si="7"/>
        <v>0.13943661971831</v>
      </c>
      <c r="U59" s="63">
        <f t="shared" si="1"/>
        <v>2.079</v>
      </c>
      <c r="V59" s="63">
        <v>1.372</v>
      </c>
      <c r="W59" s="64">
        <f t="shared" si="2"/>
        <v>1.51530612244898</v>
      </c>
      <c r="X59" s="63">
        <v>2.079</v>
      </c>
      <c r="Y59" s="64">
        <f t="shared" si="3"/>
        <v>1</v>
      </c>
      <c r="Z59" s="70">
        <f>VLOOKUP(B59,[2]Sheet1!$B:$W,22,0)</f>
        <v>0</v>
      </c>
      <c r="AA59" s="63">
        <v>23.35</v>
      </c>
      <c r="AB59" s="71">
        <f t="shared" si="4"/>
        <v>0.0890364025695932</v>
      </c>
      <c r="AC59" s="64">
        <f>VLOOKUP(B59,[3]第三批!$K:$R,8,0)</f>
        <v>1.372</v>
      </c>
      <c r="AD59" s="64">
        <f t="shared" si="5"/>
        <v>1.51530612244898</v>
      </c>
      <c r="AE59" s="64">
        <v>1.372</v>
      </c>
      <c r="AF59" s="64">
        <f t="shared" si="6"/>
        <v>1.51530612244898</v>
      </c>
    </row>
    <row r="60" ht="40.5" customHeight="1" spans="1:32">
      <c r="A60" s="33">
        <v>59</v>
      </c>
      <c r="B60" s="34" t="s">
        <v>188</v>
      </c>
      <c r="C60" s="47"/>
      <c r="D60" s="34"/>
      <c r="E60" s="34" t="s">
        <v>56</v>
      </c>
      <c r="F60" s="36" t="s">
        <v>116</v>
      </c>
      <c r="G60" s="40" t="s">
        <v>125</v>
      </c>
      <c r="H60" s="36" t="s">
        <v>118</v>
      </c>
      <c r="I60" s="34" t="e">
        <v>#N/A</v>
      </c>
      <c r="J60" s="34">
        <v>1</v>
      </c>
      <c r="K60" s="36" t="s">
        <v>142</v>
      </c>
      <c r="L60" s="33">
        <v>1</v>
      </c>
      <c r="M60" s="36" t="s">
        <v>128</v>
      </c>
      <c r="N60" s="34" t="s">
        <v>189</v>
      </c>
      <c r="O60" s="36" t="s">
        <v>128</v>
      </c>
      <c r="P60" s="51">
        <v>0.98</v>
      </c>
      <c r="Q60" s="61">
        <v>1.4</v>
      </c>
      <c r="R60" s="62">
        <f t="shared" si="0"/>
        <v>1.372</v>
      </c>
      <c r="S60" s="62">
        <v>14.91</v>
      </c>
      <c r="T60" s="62">
        <f t="shared" si="7"/>
        <v>0.092018779342723</v>
      </c>
      <c r="U60" s="63">
        <f t="shared" si="1"/>
        <v>1.372</v>
      </c>
      <c r="V60" s="63">
        <v>1.372</v>
      </c>
      <c r="W60" s="64">
        <f t="shared" si="2"/>
        <v>1</v>
      </c>
      <c r="X60" s="63">
        <v>1.372</v>
      </c>
      <c r="Y60" s="64">
        <f t="shared" si="3"/>
        <v>1</v>
      </c>
      <c r="Z60" s="70">
        <f>VLOOKUP(B60,[2]Sheet1!$B:$W,22,0)</f>
        <v>0</v>
      </c>
      <c r="AA60" s="63">
        <v>23.35</v>
      </c>
      <c r="AB60" s="71">
        <f t="shared" si="4"/>
        <v>0.0587580299785867</v>
      </c>
      <c r="AC60" s="64">
        <f>VLOOKUP(B60,[3]第三批!$K:$R,8,0)</f>
        <v>1.372</v>
      </c>
      <c r="AD60" s="63">
        <f t="shared" si="5"/>
        <v>1</v>
      </c>
      <c r="AE60" s="63">
        <f>MIN(U60:U91)</f>
        <v>1.372</v>
      </c>
      <c r="AF60" s="64">
        <f t="shared" si="6"/>
        <v>1</v>
      </c>
    </row>
    <row r="61" ht="27" customHeight="1" spans="1:32">
      <c r="A61" s="33">
        <v>60</v>
      </c>
      <c r="B61" s="34" t="s">
        <v>190</v>
      </c>
      <c r="C61" s="39" t="s">
        <v>191</v>
      </c>
      <c r="D61" s="34" t="str">
        <f>VLOOKUP(B61,[1]第三批!$C:$E,3,0)</f>
        <v>代表品</v>
      </c>
      <c r="E61" s="34" t="s">
        <v>34</v>
      </c>
      <c r="F61" s="36" t="s">
        <v>116</v>
      </c>
      <c r="G61" s="36" t="s">
        <v>192</v>
      </c>
      <c r="H61" s="36" t="s">
        <v>193</v>
      </c>
      <c r="I61" s="34">
        <v>0</v>
      </c>
      <c r="J61" s="34">
        <v>1</v>
      </c>
      <c r="K61" s="36" t="s">
        <v>194</v>
      </c>
      <c r="L61" s="33">
        <v>1</v>
      </c>
      <c r="M61" s="36" t="s">
        <v>120</v>
      </c>
      <c r="N61" s="36" t="s">
        <v>195</v>
      </c>
      <c r="O61" s="36" t="s">
        <v>120</v>
      </c>
      <c r="P61" s="51">
        <v>12.66</v>
      </c>
      <c r="Q61" s="61">
        <v>3</v>
      </c>
      <c r="R61" s="62">
        <f t="shared" si="0"/>
        <v>37.98</v>
      </c>
      <c r="S61" s="62">
        <v>37.98</v>
      </c>
      <c r="T61" s="62">
        <f t="shared" si="7"/>
        <v>1</v>
      </c>
      <c r="U61" s="63">
        <f t="shared" si="1"/>
        <v>37.98</v>
      </c>
      <c r="V61" s="63">
        <v>5.31</v>
      </c>
      <c r="W61" s="64">
        <f t="shared" si="2"/>
        <v>7.15254237288136</v>
      </c>
      <c r="X61" s="63">
        <v>35.205</v>
      </c>
      <c r="Y61" s="72">
        <f t="shared" si="3"/>
        <v>1.07882403067746</v>
      </c>
      <c r="Z61" s="70">
        <f>VLOOKUP(B61,[2]Sheet1!$B:$W,22,0)</f>
        <v>2</v>
      </c>
      <c r="AA61" s="63">
        <v>110.75</v>
      </c>
      <c r="AB61" s="71">
        <f t="shared" si="4"/>
        <v>0.34293453724605</v>
      </c>
      <c r="AC61" s="64">
        <f>VLOOKUP(B61,[3]第三批!$K:$R,8,0)</f>
        <v>5.31</v>
      </c>
      <c r="AD61" s="64">
        <f t="shared" si="5"/>
        <v>7.15254237288136</v>
      </c>
      <c r="AE61" s="64">
        <v>5.31</v>
      </c>
      <c r="AF61" s="64">
        <f t="shared" si="6"/>
        <v>7.15254237288136</v>
      </c>
    </row>
    <row r="62" ht="27" customHeight="1" spans="1:32">
      <c r="A62" s="33">
        <v>61</v>
      </c>
      <c r="B62" s="34" t="s">
        <v>196</v>
      </c>
      <c r="C62" s="41"/>
      <c r="D62" s="34"/>
      <c r="E62" s="34" t="s">
        <v>34</v>
      </c>
      <c r="F62" s="36" t="s">
        <v>116</v>
      </c>
      <c r="G62" s="36" t="s">
        <v>192</v>
      </c>
      <c r="H62" s="36" t="s">
        <v>193</v>
      </c>
      <c r="I62" s="34" t="e">
        <v>#N/A</v>
      </c>
      <c r="J62" s="34">
        <v>1</v>
      </c>
      <c r="K62" s="36" t="s">
        <v>197</v>
      </c>
      <c r="L62" s="33">
        <v>1</v>
      </c>
      <c r="M62" s="36" t="s">
        <v>120</v>
      </c>
      <c r="N62" s="36" t="s">
        <v>195</v>
      </c>
      <c r="O62" s="36" t="s">
        <v>120</v>
      </c>
      <c r="P62" s="51">
        <v>25.05</v>
      </c>
      <c r="Q62" s="61">
        <v>1.5</v>
      </c>
      <c r="R62" s="62">
        <f t="shared" si="0"/>
        <v>37.575</v>
      </c>
      <c r="S62" s="62">
        <v>37.98</v>
      </c>
      <c r="T62" s="62">
        <f t="shared" si="7"/>
        <v>0.989336492890995</v>
      </c>
      <c r="U62" s="63">
        <f t="shared" si="1"/>
        <v>37.575</v>
      </c>
      <c r="V62" s="63">
        <v>5.31</v>
      </c>
      <c r="W62" s="64">
        <f t="shared" si="2"/>
        <v>7.07627118644068</v>
      </c>
      <c r="X62" s="63">
        <v>35.205</v>
      </c>
      <c r="Y62" s="72">
        <f t="shared" si="3"/>
        <v>1.06731998295697</v>
      </c>
      <c r="Z62" s="70">
        <f>VLOOKUP(B62,[2]Sheet1!$B:$W,22,0)</f>
        <v>2</v>
      </c>
      <c r="AA62" s="63">
        <v>110.75</v>
      </c>
      <c r="AB62" s="71">
        <f t="shared" si="4"/>
        <v>0.339277652370203</v>
      </c>
      <c r="AC62" s="64">
        <f>VLOOKUP(B62,[3]第三批!$K:$R,8,0)</f>
        <v>5.31</v>
      </c>
      <c r="AD62" s="64">
        <f t="shared" si="5"/>
        <v>7.07627118644068</v>
      </c>
      <c r="AE62" s="64">
        <v>5.31</v>
      </c>
      <c r="AF62" s="64">
        <f t="shared" si="6"/>
        <v>7.07627118644068</v>
      </c>
    </row>
    <row r="63" ht="27" customHeight="1" spans="1:32">
      <c r="A63" s="33">
        <v>62</v>
      </c>
      <c r="B63" s="34" t="s">
        <v>198</v>
      </c>
      <c r="C63" s="41"/>
      <c r="D63" s="34"/>
      <c r="E63" s="34" t="s">
        <v>34</v>
      </c>
      <c r="F63" s="36" t="s">
        <v>116</v>
      </c>
      <c r="G63" s="36" t="s">
        <v>192</v>
      </c>
      <c r="H63" s="36" t="s">
        <v>193</v>
      </c>
      <c r="I63" s="34" t="e">
        <v>#N/A</v>
      </c>
      <c r="J63" s="34">
        <v>1</v>
      </c>
      <c r="K63" s="36" t="s">
        <v>199</v>
      </c>
      <c r="L63" s="33">
        <v>1</v>
      </c>
      <c r="M63" s="36" t="s">
        <v>120</v>
      </c>
      <c r="N63" s="36" t="s">
        <v>195</v>
      </c>
      <c r="O63" s="36" t="s">
        <v>120</v>
      </c>
      <c r="P63" s="51">
        <v>46.94</v>
      </c>
      <c r="Q63" s="61">
        <v>0.75</v>
      </c>
      <c r="R63" s="62">
        <f t="shared" si="0"/>
        <v>35.205</v>
      </c>
      <c r="S63" s="62">
        <v>37.98</v>
      </c>
      <c r="T63" s="62">
        <f t="shared" si="7"/>
        <v>0.92693522906793</v>
      </c>
      <c r="U63" s="63">
        <f t="shared" si="1"/>
        <v>35.205</v>
      </c>
      <c r="V63" s="63">
        <v>5.31</v>
      </c>
      <c r="W63" s="64">
        <f t="shared" si="2"/>
        <v>6.62994350282486</v>
      </c>
      <c r="X63" s="63">
        <v>35.205</v>
      </c>
      <c r="Y63" s="72">
        <f t="shared" si="3"/>
        <v>1</v>
      </c>
      <c r="Z63" s="70">
        <f>VLOOKUP(B63,[2]Sheet1!$B:$W,22,0)</f>
        <v>0</v>
      </c>
      <c r="AA63" s="63">
        <v>110.75</v>
      </c>
      <c r="AB63" s="71">
        <f t="shared" si="4"/>
        <v>0.317878103837472</v>
      </c>
      <c r="AC63" s="64">
        <f>VLOOKUP(B63,[3]第三批!$K:$R,8,0)</f>
        <v>5.31</v>
      </c>
      <c r="AD63" s="64">
        <f t="shared" si="5"/>
        <v>6.62994350282486</v>
      </c>
      <c r="AE63" s="64">
        <v>5.31</v>
      </c>
      <c r="AF63" s="64">
        <f t="shared" si="6"/>
        <v>6.62994350282486</v>
      </c>
    </row>
    <row r="64" ht="27" customHeight="1" spans="1:32">
      <c r="A64" s="33">
        <v>63</v>
      </c>
      <c r="B64" s="34" t="s">
        <v>200</v>
      </c>
      <c r="C64" s="41"/>
      <c r="D64" s="34" t="str">
        <f>VLOOKUP(B64,[1]第三批!$C:$E,3,0)</f>
        <v>代表品</v>
      </c>
      <c r="E64" s="34" t="s">
        <v>56</v>
      </c>
      <c r="F64" s="36" t="s">
        <v>116</v>
      </c>
      <c r="G64" s="36" t="s">
        <v>192</v>
      </c>
      <c r="H64" s="36" t="s">
        <v>193</v>
      </c>
      <c r="I64" s="34">
        <v>0</v>
      </c>
      <c r="J64" s="34">
        <v>1</v>
      </c>
      <c r="K64" s="36" t="s">
        <v>201</v>
      </c>
      <c r="L64" s="33">
        <v>1</v>
      </c>
      <c r="M64" s="36" t="s">
        <v>120</v>
      </c>
      <c r="N64" s="36" t="s">
        <v>195</v>
      </c>
      <c r="O64" s="36" t="s">
        <v>120</v>
      </c>
      <c r="P64" s="51">
        <v>11.59</v>
      </c>
      <c r="Q64" s="61">
        <v>3</v>
      </c>
      <c r="R64" s="62">
        <f t="shared" si="0"/>
        <v>34.77</v>
      </c>
      <c r="S64" s="62">
        <v>37.98</v>
      </c>
      <c r="T64" s="62">
        <f t="shared" si="7"/>
        <v>0.915481832543444</v>
      </c>
      <c r="U64" s="63">
        <f t="shared" si="1"/>
        <v>34.77</v>
      </c>
      <c r="V64" s="63">
        <v>5.31</v>
      </c>
      <c r="W64" s="64">
        <f t="shared" si="2"/>
        <v>6.54802259887006</v>
      </c>
      <c r="X64" s="63">
        <v>31.38</v>
      </c>
      <c r="Y64" s="72">
        <f t="shared" si="3"/>
        <v>1.10803059273423</v>
      </c>
      <c r="Z64" s="70">
        <f>VLOOKUP(B64,[2]Sheet1!$B:$W,22,0)</f>
        <v>2</v>
      </c>
      <c r="AA64" s="63">
        <v>110.75</v>
      </c>
      <c r="AB64" s="71">
        <f t="shared" si="4"/>
        <v>0.313950338600451</v>
      </c>
      <c r="AC64" s="64">
        <f>VLOOKUP(B64,[3]第三批!$K:$R,8,0)</f>
        <v>5.31</v>
      </c>
      <c r="AD64" s="64">
        <f t="shared" si="5"/>
        <v>6.54802259887006</v>
      </c>
      <c r="AE64" s="64">
        <v>5.31</v>
      </c>
      <c r="AF64" s="64">
        <f t="shared" si="6"/>
        <v>6.54802259887006</v>
      </c>
    </row>
    <row r="65" ht="27" customHeight="1" spans="1:32">
      <c r="A65" s="33">
        <v>64</v>
      </c>
      <c r="B65" s="34" t="s">
        <v>202</v>
      </c>
      <c r="C65" s="41"/>
      <c r="D65" s="34"/>
      <c r="E65" s="34" t="s">
        <v>56</v>
      </c>
      <c r="F65" s="36" t="s">
        <v>116</v>
      </c>
      <c r="G65" s="36" t="s">
        <v>192</v>
      </c>
      <c r="H65" s="36" t="s">
        <v>193</v>
      </c>
      <c r="I65" s="34" t="e">
        <v>#N/A</v>
      </c>
      <c r="J65" s="34">
        <v>1</v>
      </c>
      <c r="K65" s="36" t="s">
        <v>203</v>
      </c>
      <c r="L65" s="33">
        <v>1</v>
      </c>
      <c r="M65" s="36" t="s">
        <v>120</v>
      </c>
      <c r="N65" s="36" t="s">
        <v>195</v>
      </c>
      <c r="O65" s="36" t="s">
        <v>120</v>
      </c>
      <c r="P65" s="51">
        <v>41.84</v>
      </c>
      <c r="Q65" s="61">
        <v>0.75</v>
      </c>
      <c r="R65" s="62">
        <f t="shared" si="0"/>
        <v>31.38</v>
      </c>
      <c r="S65" s="62">
        <v>37.98</v>
      </c>
      <c r="T65" s="62">
        <f t="shared" si="7"/>
        <v>0.826224328593997</v>
      </c>
      <c r="U65" s="63">
        <f t="shared" si="1"/>
        <v>31.38</v>
      </c>
      <c r="V65" s="63">
        <v>5.31</v>
      </c>
      <c r="W65" s="64">
        <f t="shared" si="2"/>
        <v>5.90960451977401</v>
      </c>
      <c r="X65" s="63">
        <v>31.38</v>
      </c>
      <c r="Y65" s="72">
        <f t="shared" si="3"/>
        <v>1</v>
      </c>
      <c r="Z65" s="70">
        <f>VLOOKUP(B65,[2]Sheet1!$B:$W,22,0)</f>
        <v>0</v>
      </c>
      <c r="AA65" s="63">
        <v>110.75</v>
      </c>
      <c r="AB65" s="71">
        <f t="shared" si="4"/>
        <v>0.28334085778781</v>
      </c>
      <c r="AC65" s="64">
        <f>VLOOKUP(B65,[3]第三批!$K:$R,8,0)</f>
        <v>5.31</v>
      </c>
      <c r="AD65" s="64">
        <f t="shared" si="5"/>
        <v>5.90960451977401</v>
      </c>
      <c r="AE65" s="64">
        <v>5.31</v>
      </c>
      <c r="AF65" s="64">
        <f t="shared" si="6"/>
        <v>5.90960451977401</v>
      </c>
    </row>
    <row r="66" ht="27" customHeight="1" spans="1:32">
      <c r="A66" s="33">
        <v>65</v>
      </c>
      <c r="B66" s="34" t="s">
        <v>204</v>
      </c>
      <c r="C66" s="41"/>
      <c r="D66" s="34" t="str">
        <f>VLOOKUP(B66,[1]第三批!$C:$E,3,0)</f>
        <v>代表品</v>
      </c>
      <c r="E66" s="34" t="s">
        <v>56</v>
      </c>
      <c r="F66" s="36" t="s">
        <v>116</v>
      </c>
      <c r="G66" s="36" t="s">
        <v>192</v>
      </c>
      <c r="H66" s="36" t="s">
        <v>193</v>
      </c>
      <c r="I66" s="34">
        <v>0</v>
      </c>
      <c r="J66" s="34">
        <v>1</v>
      </c>
      <c r="K66" s="36" t="s">
        <v>201</v>
      </c>
      <c r="L66" s="33">
        <v>1</v>
      </c>
      <c r="M66" s="36" t="s">
        <v>120</v>
      </c>
      <c r="N66" s="34" t="s">
        <v>205</v>
      </c>
      <c r="O66" s="36" t="s">
        <v>120</v>
      </c>
      <c r="P66" s="51">
        <v>1.77</v>
      </c>
      <c r="Q66" s="61">
        <v>3</v>
      </c>
      <c r="R66" s="62">
        <f t="shared" ref="R66:R129" si="8">P66/L66*Q66</f>
        <v>5.31</v>
      </c>
      <c r="S66" s="62">
        <v>37.98</v>
      </c>
      <c r="T66" s="62">
        <f t="shared" si="7"/>
        <v>0.139810426540284</v>
      </c>
      <c r="U66" s="63">
        <f t="shared" ref="U66:U129" si="9">P66/L66*Q66/J66</f>
        <v>5.31</v>
      </c>
      <c r="V66" s="63">
        <v>5.31</v>
      </c>
      <c r="W66" s="64">
        <f t="shared" ref="W66:W129" si="10">U66/V66</f>
        <v>1</v>
      </c>
      <c r="X66" s="63">
        <v>5.31</v>
      </c>
      <c r="Y66" s="64">
        <f t="shared" ref="Y66:Y129" si="11">U66/X66</f>
        <v>1</v>
      </c>
      <c r="Z66" s="70">
        <f>VLOOKUP(B66,[2]Sheet1!$B:$W,22,0)</f>
        <v>0</v>
      </c>
      <c r="AA66" s="63">
        <v>110.75</v>
      </c>
      <c r="AB66" s="71">
        <f t="shared" ref="AB66:AB129" si="12">U66/AA66</f>
        <v>0.0479458239277652</v>
      </c>
      <c r="AC66" s="64">
        <f>VLOOKUP(B66,[3]第三批!$K:$R,8,0)</f>
        <v>5.31</v>
      </c>
      <c r="AD66" s="63">
        <f t="shared" ref="AD66:AD129" si="13">U66/AC66</f>
        <v>1</v>
      </c>
      <c r="AE66" s="63">
        <v>5.31</v>
      </c>
      <c r="AF66" s="64">
        <f t="shared" ref="AF66:AF129" si="14">U66/AE66</f>
        <v>1</v>
      </c>
    </row>
    <row r="67" ht="27" customHeight="1" spans="1:32">
      <c r="A67" s="33">
        <v>66</v>
      </c>
      <c r="B67" s="34" t="s">
        <v>206</v>
      </c>
      <c r="C67" s="41"/>
      <c r="D67" s="34"/>
      <c r="E67" s="34" t="s">
        <v>56</v>
      </c>
      <c r="F67" s="36" t="s">
        <v>116</v>
      </c>
      <c r="G67" s="36" t="s">
        <v>192</v>
      </c>
      <c r="H67" s="36" t="s">
        <v>193</v>
      </c>
      <c r="I67" s="34" t="e">
        <v>#N/A</v>
      </c>
      <c r="J67" s="34">
        <v>1</v>
      </c>
      <c r="K67" s="36" t="s">
        <v>203</v>
      </c>
      <c r="L67" s="33">
        <v>1</v>
      </c>
      <c r="M67" s="36" t="s">
        <v>120</v>
      </c>
      <c r="N67" s="34" t="s">
        <v>205</v>
      </c>
      <c r="O67" s="36" t="s">
        <v>120</v>
      </c>
      <c r="P67" s="51">
        <v>74.98</v>
      </c>
      <c r="Q67" s="61">
        <v>0.75</v>
      </c>
      <c r="R67" s="62">
        <f t="shared" si="8"/>
        <v>56.235</v>
      </c>
      <c r="S67" s="62">
        <v>37.98</v>
      </c>
      <c r="T67" s="62">
        <f t="shared" ref="T67:T130" si="15">R67/S67</f>
        <v>1.4806477093207</v>
      </c>
      <c r="U67" s="63">
        <f t="shared" si="9"/>
        <v>56.235</v>
      </c>
      <c r="V67" s="63">
        <v>5.31</v>
      </c>
      <c r="W67" s="64">
        <f t="shared" si="10"/>
        <v>10.590395480226</v>
      </c>
      <c r="X67" s="63">
        <v>5.31</v>
      </c>
      <c r="Y67" s="72">
        <f t="shared" si="11"/>
        <v>10.590395480226</v>
      </c>
      <c r="Z67" s="70">
        <f>VLOOKUP(B67,[2]Sheet1!$B:$W,22,0)</f>
        <v>2</v>
      </c>
      <c r="AA67" s="63">
        <v>110.75</v>
      </c>
      <c r="AB67" s="71">
        <f t="shared" si="12"/>
        <v>0.507765237020316</v>
      </c>
      <c r="AC67" s="64">
        <f>VLOOKUP(B67,[3]第三批!$K:$R,8,0)</f>
        <v>5.31</v>
      </c>
      <c r="AD67" s="64">
        <f t="shared" si="13"/>
        <v>10.590395480226</v>
      </c>
      <c r="AE67" s="64">
        <v>5.31</v>
      </c>
      <c r="AF67" s="64">
        <f t="shared" si="14"/>
        <v>10.590395480226</v>
      </c>
    </row>
    <row r="68" ht="27" customHeight="1" spans="1:32">
      <c r="A68" s="33">
        <v>67</v>
      </c>
      <c r="B68" s="34" t="s">
        <v>207</v>
      </c>
      <c r="C68" s="41"/>
      <c r="D68" s="34" t="str">
        <f>VLOOKUP(B68,[1]第三批!$C:$E,3,0)</f>
        <v>代表品</v>
      </c>
      <c r="E68" s="34" t="s">
        <v>56</v>
      </c>
      <c r="F68" s="36" t="s">
        <v>116</v>
      </c>
      <c r="G68" s="36" t="s">
        <v>192</v>
      </c>
      <c r="H68" s="36" t="s">
        <v>193</v>
      </c>
      <c r="I68" s="34">
        <v>0</v>
      </c>
      <c r="J68" s="34">
        <v>1</v>
      </c>
      <c r="K68" s="36" t="s">
        <v>208</v>
      </c>
      <c r="L68" s="33">
        <v>1</v>
      </c>
      <c r="M68" s="36" t="s">
        <v>120</v>
      </c>
      <c r="N68" s="36" t="s">
        <v>209</v>
      </c>
      <c r="O68" s="36" t="s">
        <v>120</v>
      </c>
      <c r="P68" s="51">
        <v>8.15</v>
      </c>
      <c r="Q68" s="61">
        <v>3</v>
      </c>
      <c r="R68" s="62">
        <f t="shared" si="8"/>
        <v>24.45</v>
      </c>
      <c r="S68" s="62">
        <v>37.98</v>
      </c>
      <c r="T68" s="62">
        <f t="shared" si="15"/>
        <v>0.643759873617694</v>
      </c>
      <c r="U68" s="63">
        <f t="shared" si="9"/>
        <v>24.45</v>
      </c>
      <c r="V68" s="63">
        <v>5.31</v>
      </c>
      <c r="W68" s="64">
        <f t="shared" si="10"/>
        <v>4.6045197740113</v>
      </c>
      <c r="X68" s="63">
        <v>19.29</v>
      </c>
      <c r="Y68" s="72">
        <f t="shared" si="11"/>
        <v>1.26749611197512</v>
      </c>
      <c r="Z68" s="70">
        <f>VLOOKUP(B68,[2]Sheet1!$B:$W,22,0)</f>
        <v>2</v>
      </c>
      <c r="AA68" s="63">
        <v>110.75</v>
      </c>
      <c r="AB68" s="71">
        <f t="shared" si="12"/>
        <v>0.220767494356659</v>
      </c>
      <c r="AC68" s="64">
        <f>VLOOKUP(B68,[3]第三批!$K:$R,8,0)</f>
        <v>5.31</v>
      </c>
      <c r="AD68" s="64">
        <f t="shared" si="13"/>
        <v>4.6045197740113</v>
      </c>
      <c r="AE68" s="64">
        <v>5.31</v>
      </c>
      <c r="AF68" s="64">
        <f t="shared" si="14"/>
        <v>4.6045197740113</v>
      </c>
    </row>
    <row r="69" ht="27" customHeight="1" spans="1:32">
      <c r="A69" s="33">
        <v>68</v>
      </c>
      <c r="B69" s="34" t="s">
        <v>210</v>
      </c>
      <c r="C69" s="41"/>
      <c r="D69" s="34"/>
      <c r="E69" s="34" t="s">
        <v>56</v>
      </c>
      <c r="F69" s="36" t="s">
        <v>116</v>
      </c>
      <c r="G69" s="36" t="s">
        <v>192</v>
      </c>
      <c r="H69" s="36" t="s">
        <v>193</v>
      </c>
      <c r="I69" s="34" t="e">
        <v>#N/A</v>
      </c>
      <c r="J69" s="34">
        <v>1</v>
      </c>
      <c r="K69" s="36" t="s">
        <v>203</v>
      </c>
      <c r="L69" s="33">
        <v>1</v>
      </c>
      <c r="M69" s="36" t="s">
        <v>120</v>
      </c>
      <c r="N69" s="36" t="s">
        <v>209</v>
      </c>
      <c r="O69" s="36" t="s">
        <v>120</v>
      </c>
      <c r="P69" s="51">
        <v>25.72</v>
      </c>
      <c r="Q69" s="61">
        <v>0.75</v>
      </c>
      <c r="R69" s="62">
        <f t="shared" si="8"/>
        <v>19.29</v>
      </c>
      <c r="S69" s="62">
        <v>37.98</v>
      </c>
      <c r="T69" s="62">
        <f t="shared" si="15"/>
        <v>0.507898894154818</v>
      </c>
      <c r="U69" s="63">
        <f t="shared" si="9"/>
        <v>19.29</v>
      </c>
      <c r="V69" s="63">
        <v>5.31</v>
      </c>
      <c r="W69" s="64">
        <f t="shared" si="10"/>
        <v>3.63276836158192</v>
      </c>
      <c r="X69" s="63">
        <v>19.29</v>
      </c>
      <c r="Y69" s="72">
        <f t="shared" si="11"/>
        <v>1</v>
      </c>
      <c r="Z69" s="70">
        <f>VLOOKUP(B69,[2]Sheet1!$B:$W,22,0)</f>
        <v>0</v>
      </c>
      <c r="AA69" s="63">
        <v>110.75</v>
      </c>
      <c r="AB69" s="71">
        <f t="shared" si="12"/>
        <v>0.174176072234763</v>
      </c>
      <c r="AC69" s="64">
        <f>VLOOKUP(B69,[3]第三批!$K:$R,8,0)</f>
        <v>5.31</v>
      </c>
      <c r="AD69" s="64">
        <f t="shared" si="13"/>
        <v>3.63276836158192</v>
      </c>
      <c r="AE69" s="64">
        <v>5.31</v>
      </c>
      <c r="AF69" s="64">
        <f t="shared" si="14"/>
        <v>3.63276836158192</v>
      </c>
    </row>
    <row r="70" ht="27" customHeight="1" spans="1:32">
      <c r="A70" s="33">
        <v>69</v>
      </c>
      <c r="B70" s="34" t="s">
        <v>211</v>
      </c>
      <c r="C70" s="41"/>
      <c r="D70" s="34" t="str">
        <f>VLOOKUP(B70,[1]第三批!$C:$E,3,0)</f>
        <v>代表品</v>
      </c>
      <c r="E70" s="34" t="s">
        <v>56</v>
      </c>
      <c r="F70" s="36" t="s">
        <v>116</v>
      </c>
      <c r="G70" s="36" t="s">
        <v>192</v>
      </c>
      <c r="H70" s="36" t="s">
        <v>118</v>
      </c>
      <c r="I70" s="34">
        <v>0</v>
      </c>
      <c r="J70" s="34">
        <v>1</v>
      </c>
      <c r="K70" s="36" t="s">
        <v>201</v>
      </c>
      <c r="L70" s="33">
        <v>1</v>
      </c>
      <c r="M70" s="36" t="s">
        <v>120</v>
      </c>
      <c r="N70" s="34" t="s">
        <v>212</v>
      </c>
      <c r="O70" s="36" t="s">
        <v>120</v>
      </c>
      <c r="P70" s="53">
        <v>10.8</v>
      </c>
      <c r="Q70" s="61">
        <v>3</v>
      </c>
      <c r="R70" s="62">
        <f t="shared" si="8"/>
        <v>32.4</v>
      </c>
      <c r="S70" s="62">
        <v>37.98</v>
      </c>
      <c r="T70" s="62">
        <f t="shared" si="15"/>
        <v>0.853080568720379</v>
      </c>
      <c r="U70" s="63">
        <f t="shared" si="9"/>
        <v>32.4</v>
      </c>
      <c r="V70" s="63">
        <v>5.31</v>
      </c>
      <c r="W70" s="64">
        <f t="shared" si="10"/>
        <v>6.10169491525424</v>
      </c>
      <c r="X70" s="63">
        <v>23.4075</v>
      </c>
      <c r="Y70" s="72">
        <f t="shared" si="11"/>
        <v>1.38417173982698</v>
      </c>
      <c r="Z70" s="70">
        <f>VLOOKUP(B70,[2]Sheet1!$B:$W,22,0)</f>
        <v>2</v>
      </c>
      <c r="AA70" s="63">
        <v>110.75</v>
      </c>
      <c r="AB70" s="71">
        <f t="shared" si="12"/>
        <v>0.29255079006772</v>
      </c>
      <c r="AC70" s="64">
        <f>VLOOKUP(B70,[3]第三批!$K:$R,8,0)</f>
        <v>5.31</v>
      </c>
      <c r="AD70" s="64">
        <f t="shared" si="13"/>
        <v>6.10169491525424</v>
      </c>
      <c r="AE70" s="64">
        <v>5.31</v>
      </c>
      <c r="AF70" s="64">
        <f t="shared" si="14"/>
        <v>6.10169491525424</v>
      </c>
    </row>
    <row r="71" ht="27" customHeight="1" spans="1:32">
      <c r="A71" s="33">
        <v>70</v>
      </c>
      <c r="B71" s="34" t="s">
        <v>213</v>
      </c>
      <c r="C71" s="44"/>
      <c r="D71" s="34"/>
      <c r="E71" s="34" t="s">
        <v>56</v>
      </c>
      <c r="F71" s="36" t="s">
        <v>116</v>
      </c>
      <c r="G71" s="36" t="s">
        <v>192</v>
      </c>
      <c r="H71" s="36" t="s">
        <v>118</v>
      </c>
      <c r="I71" s="34" t="e">
        <v>#N/A</v>
      </c>
      <c r="J71" s="34">
        <v>1</v>
      </c>
      <c r="K71" s="36" t="s">
        <v>203</v>
      </c>
      <c r="L71" s="33">
        <v>1</v>
      </c>
      <c r="M71" s="36" t="s">
        <v>120</v>
      </c>
      <c r="N71" s="34" t="s">
        <v>212</v>
      </c>
      <c r="O71" s="36" t="s">
        <v>120</v>
      </c>
      <c r="P71" s="51">
        <v>31.21</v>
      </c>
      <c r="Q71" s="61">
        <v>0.75</v>
      </c>
      <c r="R71" s="62">
        <f t="shared" si="8"/>
        <v>23.4075</v>
      </c>
      <c r="S71" s="62">
        <v>37.98</v>
      </c>
      <c r="T71" s="62">
        <f t="shared" si="15"/>
        <v>0.6163112164297</v>
      </c>
      <c r="U71" s="63">
        <f t="shared" si="9"/>
        <v>23.4075</v>
      </c>
      <c r="V71" s="63">
        <v>5.31</v>
      </c>
      <c r="W71" s="64">
        <f t="shared" si="10"/>
        <v>4.40819209039548</v>
      </c>
      <c r="X71" s="63">
        <v>23.4075</v>
      </c>
      <c r="Y71" s="72">
        <f t="shared" si="11"/>
        <v>1</v>
      </c>
      <c r="Z71" s="70">
        <f>VLOOKUP(B71,[2]Sheet1!$B:$W,22,0)</f>
        <v>0</v>
      </c>
      <c r="AA71" s="63">
        <v>110.75</v>
      </c>
      <c r="AB71" s="71">
        <f t="shared" si="12"/>
        <v>0.211354401805869</v>
      </c>
      <c r="AC71" s="64">
        <f>VLOOKUP(B71,[3]第三批!$K:$R,8,0)</f>
        <v>5.31</v>
      </c>
      <c r="AD71" s="64">
        <f t="shared" si="13"/>
        <v>4.40819209039548</v>
      </c>
      <c r="AE71" s="64">
        <v>5.31</v>
      </c>
      <c r="AF71" s="64">
        <f t="shared" si="14"/>
        <v>4.40819209039548</v>
      </c>
    </row>
    <row r="72" ht="40.5" customHeight="1" spans="1:32">
      <c r="A72" s="33">
        <v>71</v>
      </c>
      <c r="B72" s="34" t="s">
        <v>214</v>
      </c>
      <c r="C72" s="45" t="s">
        <v>215</v>
      </c>
      <c r="D72" s="34" t="str">
        <f>VLOOKUP(B72,[1]第三批!$C:$E,3,0)</f>
        <v>代表品</v>
      </c>
      <c r="E72" s="34" t="s">
        <v>34</v>
      </c>
      <c r="F72" s="36" t="s">
        <v>35</v>
      </c>
      <c r="G72" s="42" t="s">
        <v>216</v>
      </c>
      <c r="H72" s="40" t="s">
        <v>73</v>
      </c>
      <c r="I72" s="34">
        <v>0</v>
      </c>
      <c r="J72" s="34">
        <v>1</v>
      </c>
      <c r="K72" s="36" t="s">
        <v>109</v>
      </c>
      <c r="L72" s="33">
        <v>24</v>
      </c>
      <c r="M72" s="36" t="s">
        <v>39</v>
      </c>
      <c r="N72" s="34" t="s">
        <v>217</v>
      </c>
      <c r="O72" s="36" t="s">
        <v>41</v>
      </c>
      <c r="P72" s="51">
        <v>20.56</v>
      </c>
      <c r="Q72" s="61">
        <v>6</v>
      </c>
      <c r="R72" s="62">
        <f t="shared" si="8"/>
        <v>5.14</v>
      </c>
      <c r="S72" s="62">
        <v>5.14</v>
      </c>
      <c r="T72" s="62">
        <f t="shared" si="15"/>
        <v>1</v>
      </c>
      <c r="U72" s="63">
        <f t="shared" si="9"/>
        <v>5.14</v>
      </c>
      <c r="V72" s="63">
        <v>3.42933333333333</v>
      </c>
      <c r="W72" s="64">
        <f t="shared" si="10"/>
        <v>1.49883359253499</v>
      </c>
      <c r="X72" s="63">
        <v>5.065</v>
      </c>
      <c r="Y72" s="64">
        <f t="shared" si="11"/>
        <v>1.01480750246792</v>
      </c>
      <c r="Z72" s="70">
        <f>VLOOKUP(B72,[2]Sheet1!$B:$W,22,0)</f>
        <v>1</v>
      </c>
      <c r="AA72" s="63">
        <v>10.92</v>
      </c>
      <c r="AB72" s="71">
        <f t="shared" si="12"/>
        <v>0.470695970695971</v>
      </c>
      <c r="AC72" s="64">
        <f>VLOOKUP(B72,[3]第三批!$K:$R,8,0)</f>
        <v>3.42933333333333</v>
      </c>
      <c r="AD72" s="64">
        <f t="shared" si="13"/>
        <v>1.49883359253499</v>
      </c>
      <c r="AE72" s="64">
        <v>3.42933333333333</v>
      </c>
      <c r="AF72" s="64">
        <f t="shared" si="14"/>
        <v>1.49883359253499</v>
      </c>
    </row>
    <row r="73" ht="40.5" customHeight="1" spans="1:32">
      <c r="A73" s="33">
        <v>72</v>
      </c>
      <c r="B73" s="34" t="s">
        <v>218</v>
      </c>
      <c r="C73" s="46"/>
      <c r="D73" s="34"/>
      <c r="E73" s="34" t="s">
        <v>34</v>
      </c>
      <c r="F73" s="36" t="s">
        <v>35</v>
      </c>
      <c r="G73" s="42" t="s">
        <v>216</v>
      </c>
      <c r="H73" s="40" t="s">
        <v>73</v>
      </c>
      <c r="I73" s="34" t="e">
        <v>#N/A</v>
      </c>
      <c r="J73" s="34">
        <v>1</v>
      </c>
      <c r="K73" s="36" t="s">
        <v>109</v>
      </c>
      <c r="L73" s="33">
        <v>12</v>
      </c>
      <c r="M73" s="36" t="s">
        <v>39</v>
      </c>
      <c r="N73" s="34" t="s">
        <v>217</v>
      </c>
      <c r="O73" s="36" t="s">
        <v>41</v>
      </c>
      <c r="P73" s="51">
        <v>10.54</v>
      </c>
      <c r="Q73" s="61">
        <v>6</v>
      </c>
      <c r="R73" s="62">
        <f t="shared" si="8"/>
        <v>5.27</v>
      </c>
      <c r="S73" s="62">
        <v>5.14</v>
      </c>
      <c r="T73" s="62">
        <f t="shared" si="15"/>
        <v>1.02529182879377</v>
      </c>
      <c r="U73" s="63">
        <f t="shared" si="9"/>
        <v>5.27</v>
      </c>
      <c r="V73" s="63">
        <v>3.42933333333333</v>
      </c>
      <c r="W73" s="64">
        <f t="shared" si="10"/>
        <v>1.53674183514775</v>
      </c>
      <c r="X73" s="63">
        <v>5.065</v>
      </c>
      <c r="Y73" s="64">
        <f t="shared" si="11"/>
        <v>1.04047384007897</v>
      </c>
      <c r="Z73" s="70">
        <f>VLOOKUP(B73,[2]Sheet1!$B:$W,22,0)</f>
        <v>1</v>
      </c>
      <c r="AA73" s="63">
        <v>10.92</v>
      </c>
      <c r="AB73" s="71">
        <f t="shared" si="12"/>
        <v>0.482600732600733</v>
      </c>
      <c r="AC73" s="64">
        <f>VLOOKUP(B73,[3]第三批!$K:$R,8,0)</f>
        <v>3.42933333333333</v>
      </c>
      <c r="AD73" s="64">
        <f t="shared" si="13"/>
        <v>1.53674183514775</v>
      </c>
      <c r="AE73" s="64">
        <v>3.42933333333333</v>
      </c>
      <c r="AF73" s="64">
        <f t="shared" si="14"/>
        <v>1.53674183514775</v>
      </c>
    </row>
    <row r="74" ht="40.5" customHeight="1" spans="1:32">
      <c r="A74" s="33">
        <v>73</v>
      </c>
      <c r="B74" s="34" t="s">
        <v>219</v>
      </c>
      <c r="C74" s="46"/>
      <c r="D74" s="34"/>
      <c r="E74" s="34" t="s">
        <v>34</v>
      </c>
      <c r="F74" s="36" t="s">
        <v>35</v>
      </c>
      <c r="G74" s="36" t="s">
        <v>220</v>
      </c>
      <c r="H74" s="36" t="s">
        <v>221</v>
      </c>
      <c r="I74" s="34" t="e">
        <v>#N/A</v>
      </c>
      <c r="J74" s="34">
        <v>1</v>
      </c>
      <c r="K74" s="36" t="s">
        <v>109</v>
      </c>
      <c r="L74" s="33">
        <v>36</v>
      </c>
      <c r="M74" s="36" t="s">
        <v>39</v>
      </c>
      <c r="N74" s="34" t="s">
        <v>217</v>
      </c>
      <c r="O74" s="36" t="s">
        <v>41</v>
      </c>
      <c r="P74" s="51">
        <v>30.39</v>
      </c>
      <c r="Q74" s="61">
        <v>6</v>
      </c>
      <c r="R74" s="62">
        <f t="shared" si="8"/>
        <v>5.065</v>
      </c>
      <c r="S74" s="62">
        <v>5.14</v>
      </c>
      <c r="T74" s="62">
        <f t="shared" si="15"/>
        <v>0.985408560311284</v>
      </c>
      <c r="U74" s="63">
        <f t="shared" si="9"/>
        <v>5.065</v>
      </c>
      <c r="V74" s="63">
        <v>3.42933333333333</v>
      </c>
      <c r="W74" s="64">
        <f t="shared" si="10"/>
        <v>1.4769634525661</v>
      </c>
      <c r="X74" s="63">
        <v>5.065</v>
      </c>
      <c r="Y74" s="64">
        <f t="shared" si="11"/>
        <v>1</v>
      </c>
      <c r="Z74" s="70">
        <f>VLOOKUP(B74,[2]Sheet1!$B:$W,22,0)</f>
        <v>0</v>
      </c>
      <c r="AA74" s="63">
        <v>10.92</v>
      </c>
      <c r="AB74" s="71">
        <f t="shared" si="12"/>
        <v>0.463827838827839</v>
      </c>
      <c r="AC74" s="64">
        <f>VLOOKUP(B74,[3]第三批!$K:$R,8,0)</f>
        <v>3.42933333333333</v>
      </c>
      <c r="AD74" s="64">
        <f t="shared" si="13"/>
        <v>1.4769634525661</v>
      </c>
      <c r="AE74" s="64">
        <v>3.42933333333333</v>
      </c>
      <c r="AF74" s="64">
        <f t="shared" si="14"/>
        <v>1.4769634525661</v>
      </c>
    </row>
    <row r="75" ht="27" customHeight="1" spans="1:32">
      <c r="A75" s="33">
        <v>74</v>
      </c>
      <c r="B75" s="34" t="s">
        <v>222</v>
      </c>
      <c r="C75" s="46"/>
      <c r="D75" s="34" t="str">
        <f>VLOOKUP(B75,[1]第三批!$C:$E,3,0)</f>
        <v>代表品</v>
      </c>
      <c r="E75" s="34" t="s">
        <v>34</v>
      </c>
      <c r="F75" s="36" t="s">
        <v>35</v>
      </c>
      <c r="G75" s="36" t="s">
        <v>223</v>
      </c>
      <c r="H75" s="36" t="s">
        <v>221</v>
      </c>
      <c r="I75" s="34">
        <v>0</v>
      </c>
      <c r="J75" s="34">
        <v>1</v>
      </c>
      <c r="K75" s="36" t="s">
        <v>224</v>
      </c>
      <c r="L75" s="33">
        <v>12</v>
      </c>
      <c r="M75" s="36" t="s">
        <v>39</v>
      </c>
      <c r="N75" s="34" t="s">
        <v>225</v>
      </c>
      <c r="O75" s="36" t="s">
        <v>41</v>
      </c>
      <c r="P75" s="51">
        <v>12.39</v>
      </c>
      <c r="Q75" s="61">
        <v>6</v>
      </c>
      <c r="R75" s="62">
        <f t="shared" si="8"/>
        <v>6.195</v>
      </c>
      <c r="S75" s="62">
        <v>5.14</v>
      </c>
      <c r="T75" s="62">
        <f t="shared" si="15"/>
        <v>1.20525291828794</v>
      </c>
      <c r="U75" s="63">
        <f t="shared" si="9"/>
        <v>6.195</v>
      </c>
      <c r="V75" s="63">
        <v>3.42933333333333</v>
      </c>
      <c r="W75" s="64">
        <f t="shared" si="10"/>
        <v>1.80647356143079</v>
      </c>
      <c r="X75" s="63">
        <v>6.04</v>
      </c>
      <c r="Y75" s="64">
        <f t="shared" si="11"/>
        <v>1.02566225165563</v>
      </c>
      <c r="Z75" s="70">
        <f>VLOOKUP(B75,[2]Sheet1!$B:$W,22,0)</f>
        <v>1</v>
      </c>
      <c r="AA75" s="63">
        <v>10.92</v>
      </c>
      <c r="AB75" s="71">
        <f t="shared" si="12"/>
        <v>0.567307692307692</v>
      </c>
      <c r="AC75" s="64">
        <f>VLOOKUP(B75,[3]第三批!$K:$R,8,0)</f>
        <v>3.42933333333333</v>
      </c>
      <c r="AD75" s="64">
        <f t="shared" si="13"/>
        <v>1.80647356143079</v>
      </c>
      <c r="AE75" s="64">
        <v>3.42933333333333</v>
      </c>
      <c r="AF75" s="64">
        <f t="shared" si="14"/>
        <v>1.80647356143079</v>
      </c>
    </row>
    <row r="76" ht="27" customHeight="1" spans="1:32">
      <c r="A76" s="33">
        <v>75</v>
      </c>
      <c r="B76" s="34" t="s">
        <v>226</v>
      </c>
      <c r="C76" s="46"/>
      <c r="D76" s="34"/>
      <c r="E76" s="34" t="s">
        <v>34</v>
      </c>
      <c r="F76" s="36" t="s">
        <v>35</v>
      </c>
      <c r="G76" s="36" t="s">
        <v>223</v>
      </c>
      <c r="H76" s="36" t="s">
        <v>221</v>
      </c>
      <c r="I76" s="34" t="e">
        <v>#N/A</v>
      </c>
      <c r="J76" s="34">
        <v>1</v>
      </c>
      <c r="K76" s="36" t="s">
        <v>224</v>
      </c>
      <c r="L76" s="33">
        <v>24</v>
      </c>
      <c r="M76" s="36" t="s">
        <v>39</v>
      </c>
      <c r="N76" s="34" t="s">
        <v>225</v>
      </c>
      <c r="O76" s="36" t="s">
        <v>41</v>
      </c>
      <c r="P76" s="51">
        <v>24.16</v>
      </c>
      <c r="Q76" s="61">
        <v>6</v>
      </c>
      <c r="R76" s="62">
        <f t="shared" si="8"/>
        <v>6.04</v>
      </c>
      <c r="S76" s="62">
        <v>5.14</v>
      </c>
      <c r="T76" s="62">
        <f t="shared" si="15"/>
        <v>1.17509727626459</v>
      </c>
      <c r="U76" s="63">
        <f t="shared" si="9"/>
        <v>6.04</v>
      </c>
      <c r="V76" s="63">
        <v>3.42933333333333</v>
      </c>
      <c r="W76" s="64">
        <f t="shared" si="10"/>
        <v>1.76127527216174</v>
      </c>
      <c r="X76" s="63">
        <v>6.04</v>
      </c>
      <c r="Y76" s="64">
        <f t="shared" si="11"/>
        <v>1</v>
      </c>
      <c r="Z76" s="70">
        <f>VLOOKUP(B76,[2]Sheet1!$B:$W,22,0)</f>
        <v>0</v>
      </c>
      <c r="AA76" s="63">
        <v>10.92</v>
      </c>
      <c r="AB76" s="71">
        <f t="shared" si="12"/>
        <v>0.553113553113553</v>
      </c>
      <c r="AC76" s="64">
        <f>VLOOKUP(B76,[3]第三批!$K:$R,8,0)</f>
        <v>3.42933333333333</v>
      </c>
      <c r="AD76" s="64">
        <f t="shared" si="13"/>
        <v>1.76127527216174</v>
      </c>
      <c r="AE76" s="64">
        <v>3.42933333333333</v>
      </c>
      <c r="AF76" s="64">
        <f t="shared" si="14"/>
        <v>1.76127527216174</v>
      </c>
    </row>
    <row r="77" ht="27" customHeight="1" spans="1:32">
      <c r="A77" s="33">
        <v>76</v>
      </c>
      <c r="B77" s="34" t="s">
        <v>227</v>
      </c>
      <c r="C77" s="46"/>
      <c r="D77" s="34" t="str">
        <f>VLOOKUP(B77,[1]第三批!$C:$E,3,0)</f>
        <v>代表品</v>
      </c>
      <c r="E77" s="34" t="s">
        <v>56</v>
      </c>
      <c r="F77" s="36" t="s">
        <v>35</v>
      </c>
      <c r="G77" s="36" t="s">
        <v>228</v>
      </c>
      <c r="H77" s="36" t="s">
        <v>229</v>
      </c>
      <c r="I77" s="34">
        <v>0</v>
      </c>
      <c r="J77" s="34">
        <v>1.125</v>
      </c>
      <c r="K77" s="36" t="s">
        <v>230</v>
      </c>
      <c r="L77" s="33">
        <v>10</v>
      </c>
      <c r="M77" s="36" t="s">
        <v>120</v>
      </c>
      <c r="N77" s="34" t="s">
        <v>231</v>
      </c>
      <c r="O77" s="36" t="s">
        <v>41</v>
      </c>
      <c r="P77" s="53">
        <v>51.4</v>
      </c>
      <c r="Q77" s="61">
        <v>3</v>
      </c>
      <c r="R77" s="62">
        <f t="shared" si="8"/>
        <v>15.42</v>
      </c>
      <c r="S77" s="62">
        <v>5.14</v>
      </c>
      <c r="T77" s="62">
        <f t="shared" si="15"/>
        <v>3</v>
      </c>
      <c r="U77" s="63">
        <f t="shared" si="9"/>
        <v>13.7066666666667</v>
      </c>
      <c r="V77" s="63">
        <v>3.42933333333333</v>
      </c>
      <c r="W77" s="64">
        <f t="shared" si="10"/>
        <v>3.99688958009332</v>
      </c>
      <c r="X77" s="63">
        <v>13.7066666666667</v>
      </c>
      <c r="Y77" s="72">
        <f t="shared" si="11"/>
        <v>0.999999999999997</v>
      </c>
      <c r="Z77" s="70">
        <f>VLOOKUP(B77,[2]Sheet1!$B:$W,22,0)</f>
        <v>0</v>
      </c>
      <c r="AA77" s="63">
        <v>10.92</v>
      </c>
      <c r="AB77" s="71">
        <f t="shared" si="12"/>
        <v>1.25518925518926</v>
      </c>
      <c r="AC77" s="64">
        <f>VLOOKUP(B77,[3]第三批!$K:$R,8,0)</f>
        <v>3.42933333333333</v>
      </c>
      <c r="AD77" s="64">
        <f t="shared" si="13"/>
        <v>3.99688958009332</v>
      </c>
      <c r="AE77" s="64">
        <v>3.42933333333333</v>
      </c>
      <c r="AF77" s="64">
        <f t="shared" si="14"/>
        <v>3.99688958009332</v>
      </c>
    </row>
    <row r="78" ht="40.5" customHeight="1" spans="1:32">
      <c r="A78" s="33">
        <v>77</v>
      </c>
      <c r="B78" s="34" t="s">
        <v>232</v>
      </c>
      <c r="C78" s="46"/>
      <c r="D78" s="34" t="str">
        <f>VLOOKUP(B78,[1]第三批!$C:$E,3,0)</f>
        <v>代表品</v>
      </c>
      <c r="E78" s="34" t="s">
        <v>56</v>
      </c>
      <c r="F78" s="36" t="s">
        <v>35</v>
      </c>
      <c r="G78" s="36" t="s">
        <v>228</v>
      </c>
      <c r="H78" s="36" t="s">
        <v>229</v>
      </c>
      <c r="I78" s="34">
        <v>0</v>
      </c>
      <c r="J78" s="34">
        <v>1.125</v>
      </c>
      <c r="K78" s="36" t="s">
        <v>233</v>
      </c>
      <c r="L78" s="33">
        <v>10</v>
      </c>
      <c r="M78" s="36" t="s">
        <v>120</v>
      </c>
      <c r="N78" s="34" t="s">
        <v>234</v>
      </c>
      <c r="O78" s="36" t="s">
        <v>41</v>
      </c>
      <c r="P78" s="51">
        <v>32.76</v>
      </c>
      <c r="Q78" s="61">
        <v>3</v>
      </c>
      <c r="R78" s="62">
        <f t="shared" si="8"/>
        <v>9.828</v>
      </c>
      <c r="S78" s="62">
        <v>5.14</v>
      </c>
      <c r="T78" s="62">
        <f t="shared" si="15"/>
        <v>1.91206225680934</v>
      </c>
      <c r="U78" s="63">
        <f t="shared" si="9"/>
        <v>8.736</v>
      </c>
      <c r="V78" s="63">
        <v>3.42933333333333</v>
      </c>
      <c r="W78" s="64">
        <f t="shared" si="10"/>
        <v>2.54743390357698</v>
      </c>
      <c r="X78" s="63">
        <v>8.736</v>
      </c>
      <c r="Y78" s="64">
        <f t="shared" si="11"/>
        <v>1</v>
      </c>
      <c r="Z78" s="70">
        <f>VLOOKUP(B78,[2]Sheet1!$B:$W,22,0)</f>
        <v>0</v>
      </c>
      <c r="AA78" s="63">
        <v>10.92</v>
      </c>
      <c r="AB78" s="71">
        <f t="shared" si="12"/>
        <v>0.8</v>
      </c>
      <c r="AC78" s="64">
        <f>VLOOKUP(B78,[3]第三批!$K:$R,8,0)</f>
        <v>3.42933333333333</v>
      </c>
      <c r="AD78" s="64">
        <f t="shared" si="13"/>
        <v>2.54743390357698</v>
      </c>
      <c r="AE78" s="64">
        <v>3.42933333333333</v>
      </c>
      <c r="AF78" s="64">
        <f t="shared" si="14"/>
        <v>2.54743390357698</v>
      </c>
    </row>
    <row r="79" ht="54" customHeight="1" spans="1:32">
      <c r="A79" s="33">
        <v>78</v>
      </c>
      <c r="B79" s="34" t="s">
        <v>235</v>
      </c>
      <c r="C79" s="46"/>
      <c r="D79" s="34" t="str">
        <f>VLOOKUP(B79,[1]第三批!$C:$E,3,0)</f>
        <v>代表品</v>
      </c>
      <c r="E79" s="34" t="s">
        <v>56</v>
      </c>
      <c r="F79" s="36" t="s">
        <v>35</v>
      </c>
      <c r="G79" s="36" t="s">
        <v>228</v>
      </c>
      <c r="H79" s="36" t="s">
        <v>236</v>
      </c>
      <c r="I79" s="34">
        <v>0</v>
      </c>
      <c r="J79" s="34">
        <v>1.125</v>
      </c>
      <c r="K79" s="36" t="s">
        <v>233</v>
      </c>
      <c r="L79" s="33">
        <v>6</v>
      </c>
      <c r="M79" s="36" t="s">
        <v>120</v>
      </c>
      <c r="N79" s="36" t="s">
        <v>237</v>
      </c>
      <c r="O79" s="36" t="s">
        <v>41</v>
      </c>
      <c r="P79" s="51">
        <v>30.84</v>
      </c>
      <c r="Q79" s="61">
        <v>3</v>
      </c>
      <c r="R79" s="62">
        <f t="shared" si="8"/>
        <v>15.42</v>
      </c>
      <c r="S79" s="62">
        <v>5.14</v>
      </c>
      <c r="T79" s="62">
        <f t="shared" si="15"/>
        <v>3</v>
      </c>
      <c r="U79" s="63">
        <f t="shared" si="9"/>
        <v>13.7066666666667</v>
      </c>
      <c r="V79" s="63">
        <v>3.42933333333333</v>
      </c>
      <c r="W79" s="64">
        <f t="shared" si="10"/>
        <v>3.99688958009332</v>
      </c>
      <c r="X79" s="63">
        <v>13.7066666666667</v>
      </c>
      <c r="Y79" s="72">
        <f t="shared" si="11"/>
        <v>0.999999999999997</v>
      </c>
      <c r="Z79" s="70">
        <f>VLOOKUP(B79,[2]Sheet1!$B:$W,22,0)</f>
        <v>0</v>
      </c>
      <c r="AA79" s="63">
        <v>10.92</v>
      </c>
      <c r="AB79" s="71">
        <f t="shared" si="12"/>
        <v>1.25518925518926</v>
      </c>
      <c r="AC79" s="64">
        <f>VLOOKUP(B79,[3]第三批!$K:$R,8,0)</f>
        <v>3.42933333333333</v>
      </c>
      <c r="AD79" s="64">
        <f t="shared" si="13"/>
        <v>3.99688958009332</v>
      </c>
      <c r="AE79" s="64">
        <v>3.42933333333333</v>
      </c>
      <c r="AF79" s="64">
        <f t="shared" si="14"/>
        <v>3.99688958009332</v>
      </c>
    </row>
    <row r="80" ht="27" customHeight="1" spans="1:32">
      <c r="A80" s="33">
        <v>79</v>
      </c>
      <c r="B80" s="34" t="s">
        <v>238</v>
      </c>
      <c r="C80" s="46"/>
      <c r="D80" s="34" t="str">
        <f>VLOOKUP(B80,[1]第三批!$C:$E,3,0)</f>
        <v>代表品</v>
      </c>
      <c r="E80" s="34" t="s">
        <v>56</v>
      </c>
      <c r="F80" s="36" t="s">
        <v>35</v>
      </c>
      <c r="G80" s="36" t="s">
        <v>228</v>
      </c>
      <c r="H80" s="36" t="s">
        <v>229</v>
      </c>
      <c r="I80" s="34">
        <v>0</v>
      </c>
      <c r="J80" s="34">
        <v>1.125</v>
      </c>
      <c r="K80" s="36" t="s">
        <v>233</v>
      </c>
      <c r="L80" s="33">
        <v>10</v>
      </c>
      <c r="M80" s="36" t="s">
        <v>120</v>
      </c>
      <c r="N80" s="34" t="s">
        <v>239</v>
      </c>
      <c r="O80" s="36" t="s">
        <v>41</v>
      </c>
      <c r="P80" s="51">
        <v>16.49</v>
      </c>
      <c r="Q80" s="61">
        <v>3</v>
      </c>
      <c r="R80" s="62">
        <f t="shared" si="8"/>
        <v>4.947</v>
      </c>
      <c r="S80" s="62">
        <v>5.14</v>
      </c>
      <c r="T80" s="62">
        <f t="shared" si="15"/>
        <v>0.962451361867704</v>
      </c>
      <c r="U80" s="63">
        <f t="shared" si="9"/>
        <v>4.39733333333333</v>
      </c>
      <c r="V80" s="63">
        <v>3.42933333333333</v>
      </c>
      <c r="W80" s="64">
        <f t="shared" si="10"/>
        <v>1.28227060653188</v>
      </c>
      <c r="X80" s="63">
        <v>4.39733333333333</v>
      </c>
      <c r="Y80" s="64">
        <f t="shared" si="11"/>
        <v>1</v>
      </c>
      <c r="Z80" s="70">
        <f>VLOOKUP(B80,[2]Sheet1!$B:$W,22,0)</f>
        <v>0</v>
      </c>
      <c r="AA80" s="63">
        <v>10.92</v>
      </c>
      <c r="AB80" s="71">
        <f t="shared" si="12"/>
        <v>0.402686202686203</v>
      </c>
      <c r="AC80" s="64">
        <f>VLOOKUP(B80,[3]第三批!$K:$R,8,0)</f>
        <v>3.42933333333333</v>
      </c>
      <c r="AD80" s="64">
        <f t="shared" si="13"/>
        <v>1.28227060653188</v>
      </c>
      <c r="AE80" s="64">
        <v>3.42933333333333</v>
      </c>
      <c r="AF80" s="64">
        <f t="shared" si="14"/>
        <v>1.28227060653188</v>
      </c>
    </row>
    <row r="81" ht="30.75" customHeight="1" spans="1:32">
      <c r="A81" s="33">
        <v>80</v>
      </c>
      <c r="B81" s="34" t="s">
        <v>240</v>
      </c>
      <c r="C81" s="46"/>
      <c r="D81" s="34" t="str">
        <f>VLOOKUP(B81,[1]第三批!$C:$E,3,0)</f>
        <v>代表品</v>
      </c>
      <c r="E81" s="34" t="s">
        <v>56</v>
      </c>
      <c r="F81" s="36" t="s">
        <v>35</v>
      </c>
      <c r="G81" s="36" t="s">
        <v>228</v>
      </c>
      <c r="H81" s="36" t="s">
        <v>229</v>
      </c>
      <c r="I81" s="34">
        <v>0</v>
      </c>
      <c r="J81" s="34">
        <v>1.125</v>
      </c>
      <c r="K81" s="36" t="s">
        <v>230</v>
      </c>
      <c r="L81" s="33">
        <v>10</v>
      </c>
      <c r="M81" s="36" t="s">
        <v>120</v>
      </c>
      <c r="N81" s="34" t="s">
        <v>241</v>
      </c>
      <c r="O81" s="36" t="s">
        <v>41</v>
      </c>
      <c r="P81" s="51">
        <v>17.89</v>
      </c>
      <c r="Q81" s="61">
        <v>3</v>
      </c>
      <c r="R81" s="62">
        <f t="shared" si="8"/>
        <v>5.367</v>
      </c>
      <c r="S81" s="62">
        <v>5.14</v>
      </c>
      <c r="T81" s="62">
        <f t="shared" si="15"/>
        <v>1.04416342412451</v>
      </c>
      <c r="U81" s="63">
        <f t="shared" si="9"/>
        <v>4.77066666666667</v>
      </c>
      <c r="V81" s="63">
        <v>3.42933333333333</v>
      </c>
      <c r="W81" s="64">
        <f t="shared" si="10"/>
        <v>1.39113530326594</v>
      </c>
      <c r="X81" s="63">
        <v>4.77066666666667</v>
      </c>
      <c r="Y81" s="64">
        <f t="shared" si="11"/>
        <v>0.999999999999999</v>
      </c>
      <c r="Z81" s="70">
        <f>VLOOKUP(B81,[2]Sheet1!$B:$W,22,0)</f>
        <v>0</v>
      </c>
      <c r="AA81" s="63">
        <v>10.92</v>
      </c>
      <c r="AB81" s="71">
        <f t="shared" si="12"/>
        <v>0.436874236874237</v>
      </c>
      <c r="AC81" s="64">
        <f>VLOOKUP(B81,[3]第三批!$K:$R,8,0)</f>
        <v>3.42933333333333</v>
      </c>
      <c r="AD81" s="64">
        <f t="shared" si="13"/>
        <v>1.39113530326594</v>
      </c>
      <c r="AE81" s="64">
        <v>3.42933333333333</v>
      </c>
      <c r="AF81" s="64">
        <f t="shared" si="14"/>
        <v>1.39113530326594</v>
      </c>
    </row>
    <row r="82" ht="27" customHeight="1" spans="1:32">
      <c r="A82" s="33">
        <v>81</v>
      </c>
      <c r="B82" s="34" t="s">
        <v>242</v>
      </c>
      <c r="C82" s="46"/>
      <c r="D82" s="34" t="str">
        <f>VLOOKUP(B82,[1]第三批!$C:$E,3,0)</f>
        <v>代表品</v>
      </c>
      <c r="E82" s="34" t="s">
        <v>56</v>
      </c>
      <c r="F82" s="36" t="s">
        <v>35</v>
      </c>
      <c r="G82" s="36" t="s">
        <v>228</v>
      </c>
      <c r="H82" s="36" t="s">
        <v>229</v>
      </c>
      <c r="I82" s="34">
        <v>0</v>
      </c>
      <c r="J82" s="34">
        <v>1.125</v>
      </c>
      <c r="K82" s="36" t="s">
        <v>230</v>
      </c>
      <c r="L82" s="33">
        <v>10</v>
      </c>
      <c r="M82" s="36" t="s">
        <v>120</v>
      </c>
      <c r="N82" s="36" t="s">
        <v>243</v>
      </c>
      <c r="O82" s="36" t="s">
        <v>41</v>
      </c>
      <c r="P82" s="51">
        <v>32.85</v>
      </c>
      <c r="Q82" s="61">
        <v>3</v>
      </c>
      <c r="R82" s="62">
        <f t="shared" si="8"/>
        <v>9.855</v>
      </c>
      <c r="S82" s="62">
        <v>5.14</v>
      </c>
      <c r="T82" s="62">
        <f t="shared" si="15"/>
        <v>1.91731517509728</v>
      </c>
      <c r="U82" s="63">
        <f t="shared" si="9"/>
        <v>8.76</v>
      </c>
      <c r="V82" s="63">
        <v>3.42933333333333</v>
      </c>
      <c r="W82" s="64">
        <f t="shared" si="10"/>
        <v>2.55443234836703</v>
      </c>
      <c r="X82" s="63">
        <v>8.76</v>
      </c>
      <c r="Y82" s="64">
        <f t="shared" si="11"/>
        <v>1</v>
      </c>
      <c r="Z82" s="70">
        <f>VLOOKUP(B82,[2]Sheet1!$B:$W,22,0)</f>
        <v>0</v>
      </c>
      <c r="AA82" s="63">
        <v>10.92</v>
      </c>
      <c r="AB82" s="71">
        <f t="shared" si="12"/>
        <v>0.802197802197802</v>
      </c>
      <c r="AC82" s="64">
        <f>VLOOKUP(B82,[3]第三批!$K:$R,8,0)</f>
        <v>3.42933333333333</v>
      </c>
      <c r="AD82" s="64">
        <f t="shared" si="13"/>
        <v>2.55443234836703</v>
      </c>
      <c r="AE82" s="64">
        <v>3.42933333333333</v>
      </c>
      <c r="AF82" s="64">
        <f t="shared" si="14"/>
        <v>2.55443234836703</v>
      </c>
    </row>
    <row r="83" ht="27" customHeight="1" spans="1:32">
      <c r="A83" s="33">
        <v>82</v>
      </c>
      <c r="B83" s="34" t="s">
        <v>244</v>
      </c>
      <c r="C83" s="46"/>
      <c r="D83" s="34" t="str">
        <f>VLOOKUP(B83,[1]第三批!$C:$E,3,0)</f>
        <v>代表品</v>
      </c>
      <c r="E83" s="34" t="s">
        <v>56</v>
      </c>
      <c r="F83" s="36" t="s">
        <v>35</v>
      </c>
      <c r="G83" s="36" t="s">
        <v>228</v>
      </c>
      <c r="H83" s="36" t="s">
        <v>229</v>
      </c>
      <c r="I83" s="34">
        <v>0</v>
      </c>
      <c r="J83" s="34">
        <v>1.125</v>
      </c>
      <c r="K83" s="36" t="s">
        <v>233</v>
      </c>
      <c r="L83" s="33">
        <v>10</v>
      </c>
      <c r="M83" s="36" t="s">
        <v>120</v>
      </c>
      <c r="N83" s="34" t="s">
        <v>245</v>
      </c>
      <c r="O83" s="36" t="s">
        <v>41</v>
      </c>
      <c r="P83" s="51">
        <v>19.05</v>
      </c>
      <c r="Q83" s="61">
        <v>3</v>
      </c>
      <c r="R83" s="62">
        <f t="shared" si="8"/>
        <v>5.715</v>
      </c>
      <c r="S83" s="62">
        <v>5.14</v>
      </c>
      <c r="T83" s="62">
        <f t="shared" si="15"/>
        <v>1.11186770428016</v>
      </c>
      <c r="U83" s="63">
        <f t="shared" si="9"/>
        <v>5.08</v>
      </c>
      <c r="V83" s="63">
        <v>3.42933333333333</v>
      </c>
      <c r="W83" s="64">
        <f t="shared" si="10"/>
        <v>1.48133748055988</v>
      </c>
      <c r="X83" s="63">
        <v>5.08</v>
      </c>
      <c r="Y83" s="64">
        <f t="shared" si="11"/>
        <v>1</v>
      </c>
      <c r="Z83" s="70">
        <f>VLOOKUP(B83,[2]Sheet1!$B:$W,22,0)</f>
        <v>0</v>
      </c>
      <c r="AA83" s="63">
        <v>10.92</v>
      </c>
      <c r="AB83" s="71">
        <f t="shared" si="12"/>
        <v>0.465201465201465</v>
      </c>
      <c r="AC83" s="64">
        <f>VLOOKUP(B83,[3]第三批!$K:$R,8,0)</f>
        <v>3.42933333333333</v>
      </c>
      <c r="AD83" s="64">
        <f t="shared" si="13"/>
        <v>1.48133748055988</v>
      </c>
      <c r="AE83" s="64">
        <v>3.42933333333333</v>
      </c>
      <c r="AF83" s="64">
        <f t="shared" si="14"/>
        <v>1.48133748055988</v>
      </c>
    </row>
    <row r="84" ht="40.5" customHeight="1" spans="1:32">
      <c r="A84" s="33">
        <v>83</v>
      </c>
      <c r="B84" s="34" t="s">
        <v>246</v>
      </c>
      <c r="C84" s="46"/>
      <c r="D84" s="34" t="str">
        <f>VLOOKUP(B84,[1]第三批!$C:$E,3,0)</f>
        <v>代表品</v>
      </c>
      <c r="E84" s="34" t="s">
        <v>56</v>
      </c>
      <c r="F84" s="36" t="s">
        <v>35</v>
      </c>
      <c r="G84" s="36" t="s">
        <v>228</v>
      </c>
      <c r="H84" s="36" t="s">
        <v>229</v>
      </c>
      <c r="I84" s="34">
        <v>0</v>
      </c>
      <c r="J84" s="34">
        <v>1.125</v>
      </c>
      <c r="K84" s="36" t="s">
        <v>233</v>
      </c>
      <c r="L84" s="33">
        <v>10</v>
      </c>
      <c r="M84" s="36" t="s">
        <v>120</v>
      </c>
      <c r="N84" s="34" t="s">
        <v>247</v>
      </c>
      <c r="O84" s="36" t="s">
        <v>41</v>
      </c>
      <c r="P84" s="51">
        <v>12.86</v>
      </c>
      <c r="Q84" s="61">
        <v>3</v>
      </c>
      <c r="R84" s="62">
        <f t="shared" si="8"/>
        <v>3.858</v>
      </c>
      <c r="S84" s="62">
        <v>5.14</v>
      </c>
      <c r="T84" s="62">
        <f t="shared" si="15"/>
        <v>0.750583657587549</v>
      </c>
      <c r="U84" s="63">
        <f t="shared" si="9"/>
        <v>3.42933333333333</v>
      </c>
      <c r="V84" s="63">
        <v>3.42933333333333</v>
      </c>
      <c r="W84" s="64">
        <f t="shared" si="10"/>
        <v>1</v>
      </c>
      <c r="X84" s="63">
        <v>3.42933333333333</v>
      </c>
      <c r="Y84" s="64">
        <f t="shared" si="11"/>
        <v>1</v>
      </c>
      <c r="Z84" s="70">
        <f>VLOOKUP(B84,[2]Sheet1!$B:$W,22,0)</f>
        <v>0</v>
      </c>
      <c r="AA84" s="63">
        <v>10.92</v>
      </c>
      <c r="AB84" s="71">
        <f t="shared" si="12"/>
        <v>0.314041514041514</v>
      </c>
      <c r="AC84" s="64">
        <f>VLOOKUP(B84,[3]第三批!$K:$R,8,0)</f>
        <v>3.42933333333333</v>
      </c>
      <c r="AD84" s="63">
        <f t="shared" si="13"/>
        <v>1</v>
      </c>
      <c r="AE84" s="63">
        <f>MIN(U84:U97)</f>
        <v>3.42933333333333</v>
      </c>
      <c r="AF84" s="64">
        <f t="shared" si="14"/>
        <v>1</v>
      </c>
    </row>
    <row r="85" ht="27" customHeight="1" spans="1:32">
      <c r="A85" s="33">
        <v>84</v>
      </c>
      <c r="B85" s="34" t="s">
        <v>248</v>
      </c>
      <c r="C85" s="47"/>
      <c r="D85" s="34" t="str">
        <f>VLOOKUP(B85,[1]第三批!$C:$E,3,0)</f>
        <v>代表品</v>
      </c>
      <c r="E85" s="34" t="s">
        <v>56</v>
      </c>
      <c r="F85" s="36" t="s">
        <v>35</v>
      </c>
      <c r="G85" s="36" t="s">
        <v>228</v>
      </c>
      <c r="H85" s="36" t="s">
        <v>229</v>
      </c>
      <c r="I85" s="34">
        <v>0</v>
      </c>
      <c r="J85" s="34">
        <v>1.125</v>
      </c>
      <c r="K85" s="36" t="s">
        <v>230</v>
      </c>
      <c r="L85" s="33">
        <v>9</v>
      </c>
      <c r="M85" s="36" t="s">
        <v>120</v>
      </c>
      <c r="N85" s="34" t="s">
        <v>249</v>
      </c>
      <c r="O85" s="36" t="s">
        <v>41</v>
      </c>
      <c r="P85" s="51">
        <v>21.98</v>
      </c>
      <c r="Q85" s="61">
        <v>3</v>
      </c>
      <c r="R85" s="62">
        <f t="shared" si="8"/>
        <v>7.32666666666667</v>
      </c>
      <c r="S85" s="62">
        <v>5.14</v>
      </c>
      <c r="T85" s="62">
        <f t="shared" si="15"/>
        <v>1.4254215304799</v>
      </c>
      <c r="U85" s="63">
        <f t="shared" si="9"/>
        <v>6.51259259259259</v>
      </c>
      <c r="V85" s="63">
        <v>3.42933333333333</v>
      </c>
      <c r="W85" s="64">
        <f t="shared" si="10"/>
        <v>1.89908415413859</v>
      </c>
      <c r="X85" s="63">
        <v>6.51259259259259</v>
      </c>
      <c r="Y85" s="64">
        <f t="shared" si="11"/>
        <v>1</v>
      </c>
      <c r="Z85" s="70">
        <f>VLOOKUP(B85,[2]Sheet1!$B:$W,22,0)</f>
        <v>0</v>
      </c>
      <c r="AA85" s="63">
        <v>10.92</v>
      </c>
      <c r="AB85" s="71">
        <f t="shared" si="12"/>
        <v>0.59639126305793</v>
      </c>
      <c r="AC85" s="64">
        <f>VLOOKUP(B85,[3]第三批!$K:$R,8,0)</f>
        <v>3.42933333333333</v>
      </c>
      <c r="AD85" s="64">
        <f t="shared" si="13"/>
        <v>1.89908415413859</v>
      </c>
      <c r="AE85" s="64">
        <v>3.42933333333333</v>
      </c>
      <c r="AF85" s="64">
        <f t="shared" si="14"/>
        <v>1.89908415413859</v>
      </c>
    </row>
    <row r="86" ht="27" customHeight="1" spans="1:32">
      <c r="A86" s="33">
        <v>85</v>
      </c>
      <c r="B86" s="34" t="s">
        <v>250</v>
      </c>
      <c r="C86" s="45" t="s">
        <v>251</v>
      </c>
      <c r="D86" s="34" t="str">
        <f>VLOOKUP(B86,[1]第三批!$C:$E,3,0)</f>
        <v>代表品</v>
      </c>
      <c r="E86" s="34" t="s">
        <v>34</v>
      </c>
      <c r="F86" s="36" t="s">
        <v>116</v>
      </c>
      <c r="G86" s="36" t="s">
        <v>252</v>
      </c>
      <c r="H86" s="36" t="s">
        <v>118</v>
      </c>
      <c r="I86" s="34">
        <v>0</v>
      </c>
      <c r="J86" s="34">
        <v>1</v>
      </c>
      <c r="K86" s="36" t="s">
        <v>253</v>
      </c>
      <c r="L86" s="33">
        <v>1</v>
      </c>
      <c r="M86" s="36" t="s">
        <v>120</v>
      </c>
      <c r="N86" s="36" t="s">
        <v>254</v>
      </c>
      <c r="O86" s="36" t="s">
        <v>120</v>
      </c>
      <c r="P86" s="53">
        <v>18.4</v>
      </c>
      <c r="Q86" s="61">
        <v>7.5</v>
      </c>
      <c r="R86" s="62">
        <f t="shared" si="8"/>
        <v>138</v>
      </c>
      <c r="S86" s="62">
        <v>108</v>
      </c>
      <c r="T86" s="62">
        <f t="shared" si="15"/>
        <v>1.27777777777778</v>
      </c>
      <c r="U86" s="63">
        <f t="shared" si="9"/>
        <v>138</v>
      </c>
      <c r="V86" s="63">
        <v>108</v>
      </c>
      <c r="W86" s="64">
        <f t="shared" si="10"/>
        <v>1.27777777777778</v>
      </c>
      <c r="X86" s="63">
        <v>138</v>
      </c>
      <c r="Y86" s="64">
        <f t="shared" si="11"/>
        <v>1</v>
      </c>
      <c r="Z86" s="70">
        <f>VLOOKUP(B86,[2]Sheet1!$B:$W,22,0)</f>
        <v>0</v>
      </c>
      <c r="AA86" s="63">
        <v>225.48</v>
      </c>
      <c r="AB86" s="71">
        <f t="shared" si="12"/>
        <v>0.612027674294838</v>
      </c>
      <c r="AC86" s="64">
        <f>VLOOKUP(B86,[3]第三批!$K:$R,8,0)</f>
        <v>108</v>
      </c>
      <c r="AD86" s="64">
        <f t="shared" si="13"/>
        <v>1.27777777777778</v>
      </c>
      <c r="AE86" s="64">
        <v>108</v>
      </c>
      <c r="AF86" s="64">
        <f t="shared" si="14"/>
        <v>1.27777777777778</v>
      </c>
    </row>
    <row r="87" ht="27" customHeight="1" spans="1:32">
      <c r="A87" s="33">
        <v>86</v>
      </c>
      <c r="B87" s="34" t="s">
        <v>255</v>
      </c>
      <c r="C87" s="46"/>
      <c r="D87" s="34"/>
      <c r="E87" s="34" t="s">
        <v>34</v>
      </c>
      <c r="F87" s="36" t="s">
        <v>116</v>
      </c>
      <c r="G87" s="36" t="s">
        <v>252</v>
      </c>
      <c r="H87" s="36" t="s">
        <v>118</v>
      </c>
      <c r="I87" s="34" t="e">
        <v>#N/A</v>
      </c>
      <c r="J87" s="34">
        <v>1</v>
      </c>
      <c r="K87" s="36" t="s">
        <v>230</v>
      </c>
      <c r="L87" s="33">
        <v>1</v>
      </c>
      <c r="M87" s="36" t="s">
        <v>120</v>
      </c>
      <c r="N87" s="36" t="s">
        <v>254</v>
      </c>
      <c r="O87" s="36" t="s">
        <v>41</v>
      </c>
      <c r="P87" s="54">
        <v>92</v>
      </c>
      <c r="Q87" s="61">
        <v>1.5</v>
      </c>
      <c r="R87" s="62">
        <f t="shared" si="8"/>
        <v>138</v>
      </c>
      <c r="S87" s="62">
        <v>108</v>
      </c>
      <c r="T87" s="62">
        <f t="shared" si="15"/>
        <v>1.27777777777778</v>
      </c>
      <c r="U87" s="63">
        <f t="shared" si="9"/>
        <v>138</v>
      </c>
      <c r="V87" s="63">
        <v>108</v>
      </c>
      <c r="W87" s="64">
        <f t="shared" si="10"/>
        <v>1.27777777777778</v>
      </c>
      <c r="X87" s="63">
        <v>138</v>
      </c>
      <c r="Y87" s="64">
        <f t="shared" si="11"/>
        <v>1</v>
      </c>
      <c r="Z87" s="70">
        <f>VLOOKUP(B87,[2]Sheet1!$B:$W,22,0)</f>
        <v>0</v>
      </c>
      <c r="AA87" s="63">
        <v>225.48</v>
      </c>
      <c r="AB87" s="71">
        <f t="shared" si="12"/>
        <v>0.612027674294838</v>
      </c>
      <c r="AC87" s="64">
        <f>VLOOKUP(B87,[3]第三批!$K:$R,8,0)</f>
        <v>108</v>
      </c>
      <c r="AD87" s="64">
        <f t="shared" si="13"/>
        <v>1.27777777777778</v>
      </c>
      <c r="AE87" s="64">
        <v>108</v>
      </c>
      <c r="AF87" s="64">
        <f t="shared" si="14"/>
        <v>1.27777777777778</v>
      </c>
    </row>
    <row r="88" ht="33.6" customHeight="1" spans="1:32">
      <c r="A88" s="33">
        <v>87</v>
      </c>
      <c r="B88" s="34" t="s">
        <v>256</v>
      </c>
      <c r="C88" s="46"/>
      <c r="D88" s="34" t="str">
        <f>VLOOKUP(B88,[1]第三批!$C:$E,3,0)</f>
        <v>代表品</v>
      </c>
      <c r="E88" s="34" t="s">
        <v>34</v>
      </c>
      <c r="F88" s="36" t="s">
        <v>116</v>
      </c>
      <c r="G88" s="36" t="s">
        <v>257</v>
      </c>
      <c r="H88" s="36" t="s">
        <v>193</v>
      </c>
      <c r="I88" s="34">
        <v>0</v>
      </c>
      <c r="J88" s="34">
        <v>1</v>
      </c>
      <c r="K88" s="36" t="s">
        <v>233</v>
      </c>
      <c r="L88" s="33">
        <v>1</v>
      </c>
      <c r="M88" s="36" t="s">
        <v>120</v>
      </c>
      <c r="N88" s="36" t="s">
        <v>258</v>
      </c>
      <c r="O88" s="36" t="s">
        <v>120</v>
      </c>
      <c r="P88" s="54">
        <v>73</v>
      </c>
      <c r="Q88" s="61">
        <v>1.5</v>
      </c>
      <c r="R88" s="62">
        <f t="shared" si="8"/>
        <v>109.5</v>
      </c>
      <c r="S88" s="62">
        <v>108</v>
      </c>
      <c r="T88" s="62">
        <f t="shared" si="15"/>
        <v>1.01388888888889</v>
      </c>
      <c r="U88" s="63">
        <f t="shared" si="9"/>
        <v>109.5</v>
      </c>
      <c r="V88" s="63">
        <v>108</v>
      </c>
      <c r="W88" s="64">
        <f t="shared" si="10"/>
        <v>1.01388888888889</v>
      </c>
      <c r="X88" s="63">
        <v>109.5</v>
      </c>
      <c r="Y88" s="64">
        <f t="shared" si="11"/>
        <v>1</v>
      </c>
      <c r="Z88" s="70">
        <f>VLOOKUP(B88,[2]Sheet1!$B:$W,22,0)</f>
        <v>0</v>
      </c>
      <c r="AA88" s="63">
        <v>225.48</v>
      </c>
      <c r="AB88" s="71">
        <f t="shared" si="12"/>
        <v>0.485630654603513</v>
      </c>
      <c r="AC88" s="64">
        <f>VLOOKUP(B88,[3]第三批!$K:$R,8,0)</f>
        <v>108</v>
      </c>
      <c r="AD88" s="64">
        <f t="shared" si="13"/>
        <v>1.01388888888889</v>
      </c>
      <c r="AE88" s="64">
        <v>108</v>
      </c>
      <c r="AF88" s="64">
        <f t="shared" si="14"/>
        <v>1.01388888888889</v>
      </c>
    </row>
    <row r="89" ht="27" customHeight="1" spans="1:32">
      <c r="A89" s="33">
        <v>88</v>
      </c>
      <c r="B89" s="34" t="s">
        <v>259</v>
      </c>
      <c r="C89" s="47"/>
      <c r="D89" s="34" t="str">
        <f>VLOOKUP(B89,[1]第三批!$C:$E,3,0)</f>
        <v>代表品</v>
      </c>
      <c r="E89" s="34" t="s">
        <v>34</v>
      </c>
      <c r="F89" s="36" t="s">
        <v>116</v>
      </c>
      <c r="G89" s="36" t="s">
        <v>257</v>
      </c>
      <c r="H89" s="36" t="s">
        <v>193</v>
      </c>
      <c r="I89" s="34">
        <v>0</v>
      </c>
      <c r="J89" s="34">
        <v>1</v>
      </c>
      <c r="K89" s="36" t="s">
        <v>230</v>
      </c>
      <c r="L89" s="33">
        <v>1</v>
      </c>
      <c r="M89" s="36" t="s">
        <v>120</v>
      </c>
      <c r="N89" s="34" t="s">
        <v>260</v>
      </c>
      <c r="O89" s="36" t="s">
        <v>120</v>
      </c>
      <c r="P89" s="54">
        <v>72</v>
      </c>
      <c r="Q89" s="61">
        <v>1.5</v>
      </c>
      <c r="R89" s="62">
        <f t="shared" si="8"/>
        <v>108</v>
      </c>
      <c r="S89" s="62">
        <v>108</v>
      </c>
      <c r="T89" s="62">
        <f t="shared" si="15"/>
        <v>1</v>
      </c>
      <c r="U89" s="63">
        <f t="shared" si="9"/>
        <v>108</v>
      </c>
      <c r="V89" s="63">
        <v>108</v>
      </c>
      <c r="W89" s="64">
        <f t="shared" si="10"/>
        <v>1</v>
      </c>
      <c r="X89" s="63">
        <v>108</v>
      </c>
      <c r="Y89" s="64">
        <f t="shared" si="11"/>
        <v>1</v>
      </c>
      <c r="Z89" s="70">
        <f>VLOOKUP(B89,[2]Sheet1!$B:$W,22,0)</f>
        <v>0</v>
      </c>
      <c r="AA89" s="63">
        <v>225.48</v>
      </c>
      <c r="AB89" s="71">
        <f t="shared" si="12"/>
        <v>0.478978179882916</v>
      </c>
      <c r="AC89" s="64">
        <f>VLOOKUP(B89,[3]第三批!$K:$R,8,0)</f>
        <v>108</v>
      </c>
      <c r="AD89" s="63">
        <f t="shared" si="13"/>
        <v>1</v>
      </c>
      <c r="AE89" s="63">
        <v>108</v>
      </c>
      <c r="AF89" s="64">
        <f t="shared" si="14"/>
        <v>1</v>
      </c>
    </row>
    <row r="90" ht="27" customHeight="1" spans="1:32">
      <c r="A90" s="33">
        <v>89</v>
      </c>
      <c r="B90" s="34" t="s">
        <v>261</v>
      </c>
      <c r="C90" s="35" t="s">
        <v>262</v>
      </c>
      <c r="D90" s="34" t="str">
        <f>VLOOKUP(B90,[1]第三批!$C:$E,3,0)</f>
        <v>代表品</v>
      </c>
      <c r="E90" s="34" t="s">
        <v>34</v>
      </c>
      <c r="F90" s="36" t="s">
        <v>116</v>
      </c>
      <c r="G90" s="36" t="s">
        <v>263</v>
      </c>
      <c r="H90" s="36" t="s">
        <v>126</v>
      </c>
      <c r="I90" s="34">
        <v>0</v>
      </c>
      <c r="J90" s="34">
        <v>1</v>
      </c>
      <c r="K90" s="55" t="s">
        <v>264</v>
      </c>
      <c r="L90" s="33">
        <v>1</v>
      </c>
      <c r="M90" s="36" t="s">
        <v>120</v>
      </c>
      <c r="N90" s="75" t="s">
        <v>265</v>
      </c>
      <c r="O90" s="36" t="s">
        <v>120</v>
      </c>
      <c r="P90" s="51">
        <v>6.47</v>
      </c>
      <c r="Q90" s="61">
        <v>6</v>
      </c>
      <c r="R90" s="62">
        <f t="shared" si="8"/>
        <v>38.82</v>
      </c>
      <c r="S90" s="62">
        <v>15</v>
      </c>
      <c r="T90" s="62">
        <f t="shared" si="15"/>
        <v>2.588</v>
      </c>
      <c r="U90" s="63">
        <f t="shared" si="9"/>
        <v>38.82</v>
      </c>
      <c r="V90" s="63">
        <v>14.94</v>
      </c>
      <c r="W90" s="64">
        <f t="shared" si="10"/>
        <v>2.59839357429719</v>
      </c>
      <c r="X90" s="63">
        <v>38.82</v>
      </c>
      <c r="Y90" s="64">
        <f t="shared" si="11"/>
        <v>1</v>
      </c>
      <c r="Z90" s="70">
        <f>VLOOKUP(B90,[2]Sheet1!$B:$W,22,0)</f>
        <v>0</v>
      </c>
      <c r="AA90" s="63">
        <v>117.16</v>
      </c>
      <c r="AB90" s="71">
        <f t="shared" si="12"/>
        <v>0.331341754865142</v>
      </c>
      <c r="AC90" s="64">
        <f>VLOOKUP(B90,[3]第三批!$K:$R,8,0)</f>
        <v>15</v>
      </c>
      <c r="AD90" s="64">
        <f t="shared" si="13"/>
        <v>2.588</v>
      </c>
      <c r="AE90" s="64">
        <v>45</v>
      </c>
      <c r="AF90" s="64">
        <f t="shared" si="14"/>
        <v>0.862666666666667</v>
      </c>
    </row>
    <row r="91" ht="27" customHeight="1" spans="1:32">
      <c r="A91" s="33">
        <v>90</v>
      </c>
      <c r="B91" s="34" t="s">
        <v>266</v>
      </c>
      <c r="C91" s="46"/>
      <c r="D91" s="34" t="str">
        <f>VLOOKUP(B91,[1]第三批!$C:$E,3,0)</f>
        <v>代表品</v>
      </c>
      <c r="E91" s="34" t="s">
        <v>34</v>
      </c>
      <c r="F91" s="36" t="s">
        <v>116</v>
      </c>
      <c r="G91" s="36" t="s">
        <v>267</v>
      </c>
      <c r="H91" s="36" t="s">
        <v>118</v>
      </c>
      <c r="I91" s="34">
        <v>0</v>
      </c>
      <c r="J91" s="34">
        <v>1</v>
      </c>
      <c r="K91" s="36" t="s">
        <v>203</v>
      </c>
      <c r="L91" s="33">
        <v>1</v>
      </c>
      <c r="M91" s="36" t="s">
        <v>120</v>
      </c>
      <c r="N91" s="36" t="s">
        <v>268</v>
      </c>
      <c r="O91" s="36" t="s">
        <v>120</v>
      </c>
      <c r="P91" s="54">
        <v>5</v>
      </c>
      <c r="Q91" s="61">
        <v>3</v>
      </c>
      <c r="R91" s="62">
        <f t="shared" si="8"/>
        <v>15</v>
      </c>
      <c r="S91" s="62">
        <v>15</v>
      </c>
      <c r="T91" s="62">
        <f t="shared" si="15"/>
        <v>1</v>
      </c>
      <c r="U91" s="63">
        <f t="shared" si="9"/>
        <v>15</v>
      </c>
      <c r="V91" s="63">
        <v>14.94</v>
      </c>
      <c r="W91" s="64">
        <f t="shared" si="10"/>
        <v>1.00401606425703</v>
      </c>
      <c r="X91" s="63">
        <v>15</v>
      </c>
      <c r="Y91" s="64">
        <f t="shared" si="11"/>
        <v>1</v>
      </c>
      <c r="Z91" s="70">
        <f>VLOOKUP(B91,[2]Sheet1!$B:$W,22,0)</f>
        <v>0</v>
      </c>
      <c r="AA91" s="63">
        <v>117.16</v>
      </c>
      <c r="AB91" s="71">
        <f t="shared" si="12"/>
        <v>0.128030044383749</v>
      </c>
      <c r="AC91" s="64">
        <f>VLOOKUP(B91,[3]第三批!$K:$R,8,0)</f>
        <v>15</v>
      </c>
      <c r="AD91" s="63">
        <f t="shared" si="13"/>
        <v>1</v>
      </c>
      <c r="AE91" s="64">
        <v>45</v>
      </c>
      <c r="AF91" s="64">
        <f t="shared" si="14"/>
        <v>0.333333333333333</v>
      </c>
    </row>
    <row r="92" ht="27" customHeight="1" spans="1:32">
      <c r="A92" s="33">
        <v>91</v>
      </c>
      <c r="B92" s="34" t="s">
        <v>269</v>
      </c>
      <c r="C92" s="46"/>
      <c r="D92" s="34" t="str">
        <f>VLOOKUP(B92,[1]第三批!$C:$E,3,0)</f>
        <v>代表品</v>
      </c>
      <c r="E92" s="34" t="s">
        <v>34</v>
      </c>
      <c r="F92" s="36" t="s">
        <v>116</v>
      </c>
      <c r="G92" s="36" t="s">
        <v>267</v>
      </c>
      <c r="H92" s="36" t="s">
        <v>193</v>
      </c>
      <c r="I92" s="34">
        <v>0</v>
      </c>
      <c r="J92" s="34">
        <v>1</v>
      </c>
      <c r="K92" s="36" t="s">
        <v>203</v>
      </c>
      <c r="L92" s="33">
        <v>1</v>
      </c>
      <c r="M92" s="36" t="s">
        <v>120</v>
      </c>
      <c r="N92" s="34" t="s">
        <v>270</v>
      </c>
      <c r="O92" s="36" t="s">
        <v>120</v>
      </c>
      <c r="P92" s="54">
        <v>15</v>
      </c>
      <c r="Q92" s="61">
        <v>3</v>
      </c>
      <c r="R92" s="62">
        <f t="shared" si="8"/>
        <v>45</v>
      </c>
      <c r="S92" s="62">
        <v>15</v>
      </c>
      <c r="T92" s="62">
        <f t="shared" si="15"/>
        <v>3</v>
      </c>
      <c r="U92" s="63">
        <f t="shared" si="9"/>
        <v>45</v>
      </c>
      <c r="V92" s="63">
        <v>14.94</v>
      </c>
      <c r="W92" s="64">
        <f t="shared" si="10"/>
        <v>3.01204819277108</v>
      </c>
      <c r="X92" s="63">
        <v>45</v>
      </c>
      <c r="Y92" s="72">
        <f t="shared" si="11"/>
        <v>1</v>
      </c>
      <c r="Z92" s="70">
        <f>VLOOKUP(B92,[2]Sheet1!$B:$W,22,0)</f>
        <v>0</v>
      </c>
      <c r="AA92" s="63">
        <v>117.16</v>
      </c>
      <c r="AB92" s="71">
        <f t="shared" si="12"/>
        <v>0.384090133151246</v>
      </c>
      <c r="AC92" s="64">
        <f>VLOOKUP(B92,[3]第三批!$K:$R,8,0)</f>
        <v>15</v>
      </c>
      <c r="AD92" s="64">
        <f t="shared" si="13"/>
        <v>3</v>
      </c>
      <c r="AE92" s="64">
        <v>45</v>
      </c>
      <c r="AF92" s="64">
        <f t="shared" si="14"/>
        <v>1</v>
      </c>
    </row>
    <row r="93" ht="27" customHeight="1" spans="1:32">
      <c r="A93" s="33">
        <v>92</v>
      </c>
      <c r="B93" s="34" t="s">
        <v>271</v>
      </c>
      <c r="C93" s="46"/>
      <c r="D93" s="34" t="str">
        <f>VLOOKUP(B93,[1]第三批!$C:$E,3,0)</f>
        <v>代表品</v>
      </c>
      <c r="E93" s="34" t="s">
        <v>56</v>
      </c>
      <c r="F93" s="36" t="s">
        <v>116</v>
      </c>
      <c r="G93" s="36" t="s">
        <v>267</v>
      </c>
      <c r="H93" s="36" t="s">
        <v>193</v>
      </c>
      <c r="I93" s="34">
        <v>0</v>
      </c>
      <c r="J93" s="34">
        <v>1</v>
      </c>
      <c r="K93" s="36" t="s">
        <v>203</v>
      </c>
      <c r="L93" s="33">
        <v>1</v>
      </c>
      <c r="M93" s="36" t="s">
        <v>120</v>
      </c>
      <c r="N93" s="34" t="s">
        <v>103</v>
      </c>
      <c r="O93" s="36" t="s">
        <v>120</v>
      </c>
      <c r="P93" s="54">
        <v>15</v>
      </c>
      <c r="Q93" s="61">
        <v>3</v>
      </c>
      <c r="R93" s="62">
        <f t="shared" si="8"/>
        <v>45</v>
      </c>
      <c r="S93" s="62">
        <v>15</v>
      </c>
      <c r="T93" s="62">
        <f t="shared" si="15"/>
        <v>3</v>
      </c>
      <c r="U93" s="63">
        <f t="shared" si="9"/>
        <v>45</v>
      </c>
      <c r="V93" s="63">
        <v>14.94</v>
      </c>
      <c r="W93" s="64">
        <f t="shared" si="10"/>
        <v>3.01204819277108</v>
      </c>
      <c r="X93" s="63">
        <v>45</v>
      </c>
      <c r="Y93" s="72">
        <f t="shared" si="11"/>
        <v>1</v>
      </c>
      <c r="Z93" s="70">
        <f>VLOOKUP(B93,[2]Sheet1!$B:$W,22,0)</f>
        <v>0</v>
      </c>
      <c r="AA93" s="63">
        <v>117.16</v>
      </c>
      <c r="AB93" s="71">
        <f t="shared" si="12"/>
        <v>0.384090133151246</v>
      </c>
      <c r="AC93" s="64">
        <f>VLOOKUP(B93,[3]第三批!$K:$R,8,0)</f>
        <v>15</v>
      </c>
      <c r="AD93" s="64">
        <f t="shared" si="13"/>
        <v>3</v>
      </c>
      <c r="AE93" s="64">
        <v>45</v>
      </c>
      <c r="AF93" s="64">
        <f t="shared" si="14"/>
        <v>1</v>
      </c>
    </row>
    <row r="94" ht="27" customHeight="1" spans="1:32">
      <c r="A94" s="33">
        <v>93</v>
      </c>
      <c r="B94" s="34" t="s">
        <v>272</v>
      </c>
      <c r="C94" s="46"/>
      <c r="D94" s="34"/>
      <c r="E94" s="34">
        <v>0</v>
      </c>
      <c r="F94" s="36" t="s">
        <v>116</v>
      </c>
      <c r="G94" s="74" t="s">
        <v>273</v>
      </c>
      <c r="H94" s="36" t="s">
        <v>126</v>
      </c>
      <c r="I94" s="34" t="e">
        <v>#N/A</v>
      </c>
      <c r="J94" s="34">
        <v>1</v>
      </c>
      <c r="K94" s="36" t="s">
        <v>274</v>
      </c>
      <c r="L94" s="33">
        <v>1</v>
      </c>
      <c r="M94" s="36" t="s">
        <v>120</v>
      </c>
      <c r="N94" s="34" t="s">
        <v>275</v>
      </c>
      <c r="O94" s="36" t="s">
        <v>120</v>
      </c>
      <c r="P94" s="53">
        <v>19.7</v>
      </c>
      <c r="Q94" s="61">
        <v>6</v>
      </c>
      <c r="R94" s="62">
        <f t="shared" si="8"/>
        <v>118.2</v>
      </c>
      <c r="S94" s="62">
        <v>15</v>
      </c>
      <c r="T94" s="62">
        <f t="shared" si="15"/>
        <v>7.88</v>
      </c>
      <c r="U94" s="63">
        <f t="shared" si="9"/>
        <v>118.2</v>
      </c>
      <c r="V94" s="63">
        <v>14.94</v>
      </c>
      <c r="W94" s="64">
        <f t="shared" si="10"/>
        <v>7.91164658634538</v>
      </c>
      <c r="X94" s="63">
        <v>118.2</v>
      </c>
      <c r="Y94" s="72">
        <f t="shared" si="11"/>
        <v>1</v>
      </c>
      <c r="Z94" s="70">
        <f>VLOOKUP(B94,[2]Sheet1!$B:$W,22,0)</f>
        <v>0</v>
      </c>
      <c r="AA94" s="63">
        <v>117.16</v>
      </c>
      <c r="AB94" s="71">
        <f t="shared" si="12"/>
        <v>1.00887674974394</v>
      </c>
      <c r="AC94" s="64">
        <f>VLOOKUP(B94,[3]第三批!$K:$R,8,0)</f>
        <v>15</v>
      </c>
      <c r="AD94" s="64">
        <f t="shared" si="13"/>
        <v>7.88</v>
      </c>
      <c r="AE94" s="64">
        <v>45</v>
      </c>
      <c r="AF94" s="64">
        <f t="shared" si="14"/>
        <v>2.62666666666667</v>
      </c>
    </row>
    <row r="95" ht="27" customHeight="1" spans="1:32">
      <c r="A95" s="33">
        <v>94</v>
      </c>
      <c r="B95" s="34" t="s">
        <v>276</v>
      </c>
      <c r="C95" s="46"/>
      <c r="D95" s="34" t="str">
        <f>VLOOKUP(B95,[1]第三批!$C:$E,3,0)</f>
        <v>代表品</v>
      </c>
      <c r="E95" s="34" t="s">
        <v>56</v>
      </c>
      <c r="F95" s="36" t="s">
        <v>116</v>
      </c>
      <c r="G95" s="42" t="s">
        <v>277</v>
      </c>
      <c r="H95" s="36" t="s">
        <v>118</v>
      </c>
      <c r="I95" s="34">
        <v>0</v>
      </c>
      <c r="J95" s="34">
        <v>1</v>
      </c>
      <c r="K95" s="36" t="s">
        <v>278</v>
      </c>
      <c r="L95" s="33">
        <v>1</v>
      </c>
      <c r="M95" s="36" t="s">
        <v>120</v>
      </c>
      <c r="N95" s="34" t="s">
        <v>279</v>
      </c>
      <c r="O95" s="36" t="s">
        <v>120</v>
      </c>
      <c r="P95" s="54">
        <v>15</v>
      </c>
      <c r="Q95" s="61">
        <v>3</v>
      </c>
      <c r="R95" s="62">
        <f t="shared" si="8"/>
        <v>45</v>
      </c>
      <c r="S95" s="62">
        <v>15</v>
      </c>
      <c r="T95" s="62">
        <f t="shared" si="15"/>
        <v>3</v>
      </c>
      <c r="U95" s="63">
        <f t="shared" si="9"/>
        <v>45</v>
      </c>
      <c r="V95" s="63">
        <v>14.94</v>
      </c>
      <c r="W95" s="64">
        <f t="shared" si="10"/>
        <v>3.01204819277108</v>
      </c>
      <c r="X95" s="63">
        <v>45</v>
      </c>
      <c r="Y95" s="72">
        <f t="shared" si="11"/>
        <v>1</v>
      </c>
      <c r="Z95" s="70">
        <f>VLOOKUP(B95,[2]Sheet1!$B:$W,22,0)</f>
        <v>0</v>
      </c>
      <c r="AA95" s="63">
        <v>117.16</v>
      </c>
      <c r="AB95" s="71">
        <f t="shared" si="12"/>
        <v>0.384090133151246</v>
      </c>
      <c r="AC95" s="64">
        <f>VLOOKUP(B95,[3]第三批!$K:$R,8,0)</f>
        <v>15</v>
      </c>
      <c r="AD95" s="64">
        <f t="shared" si="13"/>
        <v>3</v>
      </c>
      <c r="AE95" s="64">
        <v>45</v>
      </c>
      <c r="AF95" s="64">
        <f t="shared" si="14"/>
        <v>1</v>
      </c>
    </row>
    <row r="96" ht="27" customHeight="1" spans="1:32">
      <c r="A96" s="33">
        <v>95</v>
      </c>
      <c r="B96" s="34" t="s">
        <v>280</v>
      </c>
      <c r="C96" s="46"/>
      <c r="D96" s="34" t="str">
        <f>VLOOKUP(B96,[1]第三批!$C:$E,3,0)</f>
        <v>代表品</v>
      </c>
      <c r="E96" s="34" t="s">
        <v>56</v>
      </c>
      <c r="F96" s="36" t="s">
        <v>116</v>
      </c>
      <c r="G96" s="42" t="s">
        <v>277</v>
      </c>
      <c r="H96" s="36" t="s">
        <v>118</v>
      </c>
      <c r="I96" s="34">
        <v>0</v>
      </c>
      <c r="J96" s="34">
        <v>1</v>
      </c>
      <c r="K96" s="36" t="s">
        <v>203</v>
      </c>
      <c r="L96" s="33">
        <v>1</v>
      </c>
      <c r="M96" s="36" t="s">
        <v>120</v>
      </c>
      <c r="N96" s="34" t="s">
        <v>281</v>
      </c>
      <c r="O96" s="36" t="s">
        <v>120</v>
      </c>
      <c r="P96" s="54">
        <v>15</v>
      </c>
      <c r="Q96" s="61">
        <v>3</v>
      </c>
      <c r="R96" s="62">
        <f t="shared" si="8"/>
        <v>45</v>
      </c>
      <c r="S96" s="62">
        <v>15</v>
      </c>
      <c r="T96" s="62">
        <f t="shared" si="15"/>
        <v>3</v>
      </c>
      <c r="U96" s="63">
        <f t="shared" si="9"/>
        <v>45</v>
      </c>
      <c r="V96" s="63">
        <v>14.94</v>
      </c>
      <c r="W96" s="64">
        <f t="shared" si="10"/>
        <v>3.01204819277108</v>
      </c>
      <c r="X96" s="63">
        <v>45</v>
      </c>
      <c r="Y96" s="72">
        <f t="shared" si="11"/>
        <v>1</v>
      </c>
      <c r="Z96" s="70">
        <f>VLOOKUP(B96,[2]Sheet1!$B:$W,22,0)</f>
        <v>0</v>
      </c>
      <c r="AA96" s="63">
        <v>117.16</v>
      </c>
      <c r="AB96" s="71">
        <f t="shared" si="12"/>
        <v>0.384090133151246</v>
      </c>
      <c r="AC96" s="64">
        <f>VLOOKUP(B96,[3]第三批!$K:$R,8,0)</f>
        <v>15</v>
      </c>
      <c r="AD96" s="64">
        <f t="shared" si="13"/>
        <v>3</v>
      </c>
      <c r="AE96" s="64">
        <v>45</v>
      </c>
      <c r="AF96" s="64">
        <f t="shared" si="14"/>
        <v>1</v>
      </c>
    </row>
    <row r="97" ht="27" customHeight="1" spans="1:32">
      <c r="A97" s="33">
        <v>96</v>
      </c>
      <c r="B97" s="34" t="s">
        <v>282</v>
      </c>
      <c r="C97" s="47"/>
      <c r="D97" s="34"/>
      <c r="E97" s="34" t="s">
        <v>56</v>
      </c>
      <c r="F97" s="36" t="s">
        <v>116</v>
      </c>
      <c r="G97" s="42" t="s">
        <v>277</v>
      </c>
      <c r="H97" s="36" t="s">
        <v>193</v>
      </c>
      <c r="I97" s="34" t="e">
        <v>#N/A</v>
      </c>
      <c r="J97" s="34">
        <v>1</v>
      </c>
      <c r="K97" s="36" t="s">
        <v>203</v>
      </c>
      <c r="L97" s="33">
        <v>1</v>
      </c>
      <c r="M97" s="36" t="s">
        <v>120</v>
      </c>
      <c r="N97" s="34" t="s">
        <v>260</v>
      </c>
      <c r="O97" s="36" t="s">
        <v>120</v>
      </c>
      <c r="P97" s="51">
        <v>4.98</v>
      </c>
      <c r="Q97" s="61">
        <v>3</v>
      </c>
      <c r="R97" s="62">
        <f t="shared" si="8"/>
        <v>14.94</v>
      </c>
      <c r="S97" s="62">
        <v>15</v>
      </c>
      <c r="T97" s="62">
        <f t="shared" si="15"/>
        <v>0.996</v>
      </c>
      <c r="U97" s="63">
        <f t="shared" si="9"/>
        <v>14.94</v>
      </c>
      <c r="V97" s="63">
        <v>14.94</v>
      </c>
      <c r="W97" s="64">
        <f t="shared" si="10"/>
        <v>1</v>
      </c>
      <c r="X97" s="63">
        <v>14.94</v>
      </c>
      <c r="Y97" s="64">
        <f t="shared" si="11"/>
        <v>1</v>
      </c>
      <c r="Z97" s="70">
        <f>VLOOKUP(B97,[2]Sheet1!$B:$W,22,0)</f>
        <v>0</v>
      </c>
      <c r="AA97" s="63">
        <v>117.16</v>
      </c>
      <c r="AB97" s="71">
        <f t="shared" si="12"/>
        <v>0.127517924206214</v>
      </c>
      <c r="AC97" s="64">
        <f>VLOOKUP(B97,[3]第三批!$K:$R,8,0)</f>
        <v>15</v>
      </c>
      <c r="AD97" s="64">
        <f t="shared" si="13"/>
        <v>0.996</v>
      </c>
      <c r="AE97" s="64">
        <v>45</v>
      </c>
      <c r="AF97" s="64">
        <f t="shared" si="14"/>
        <v>0.332</v>
      </c>
    </row>
    <row r="98" ht="33.95" customHeight="1" spans="1:32">
      <c r="A98" s="33">
        <v>97</v>
      </c>
      <c r="B98" s="34" t="s">
        <v>283</v>
      </c>
      <c r="C98" s="35" t="s">
        <v>284</v>
      </c>
      <c r="D98" s="34" t="str">
        <f>VLOOKUP(B98,[1]第三批!$C:$E,3,0)</f>
        <v>代表品</v>
      </c>
      <c r="E98" s="34" t="s">
        <v>34</v>
      </c>
      <c r="F98" s="36" t="s">
        <v>35</v>
      </c>
      <c r="G98" s="36" t="s">
        <v>285</v>
      </c>
      <c r="H98" s="36" t="s">
        <v>286</v>
      </c>
      <c r="I98" s="34">
        <v>0</v>
      </c>
      <c r="J98" s="34">
        <v>1.1</v>
      </c>
      <c r="K98" s="36" t="s">
        <v>287</v>
      </c>
      <c r="L98" s="33">
        <v>70</v>
      </c>
      <c r="M98" s="36" t="s">
        <v>61</v>
      </c>
      <c r="N98" s="34" t="s">
        <v>288</v>
      </c>
      <c r="O98" s="36" t="s">
        <v>128</v>
      </c>
      <c r="P98" s="51">
        <v>7.81</v>
      </c>
      <c r="Q98" s="61">
        <v>10.5</v>
      </c>
      <c r="R98" s="62">
        <f t="shared" si="8"/>
        <v>1.1715</v>
      </c>
      <c r="S98" s="62">
        <v>1.1715</v>
      </c>
      <c r="T98" s="62">
        <f t="shared" si="15"/>
        <v>1</v>
      </c>
      <c r="U98" s="63">
        <f t="shared" si="9"/>
        <v>1.065</v>
      </c>
      <c r="V98" s="63">
        <v>0.439090909090909</v>
      </c>
      <c r="W98" s="64">
        <f t="shared" si="10"/>
        <v>2.42546583850932</v>
      </c>
      <c r="X98" s="63">
        <v>1.03329545454545</v>
      </c>
      <c r="Y98" s="64">
        <f t="shared" si="11"/>
        <v>1.03068294292313</v>
      </c>
      <c r="Z98" s="70">
        <f>VLOOKUP(B98,[2]Sheet1!$B:$W,22,0)</f>
        <v>1</v>
      </c>
      <c r="AA98" s="63">
        <v>3.48</v>
      </c>
      <c r="AB98" s="71">
        <f t="shared" si="12"/>
        <v>0.306034482758621</v>
      </c>
      <c r="AC98" s="64">
        <f>VLOOKUP(B98,[3]第三批!$K:$R,8,0)</f>
        <v>0.439090909090909</v>
      </c>
      <c r="AD98" s="64">
        <f t="shared" si="13"/>
        <v>2.42546583850932</v>
      </c>
      <c r="AE98" s="64">
        <v>0.439090909090909</v>
      </c>
      <c r="AF98" s="64">
        <f t="shared" si="14"/>
        <v>2.42546583850932</v>
      </c>
    </row>
    <row r="99" ht="35.1" customHeight="1" spans="1:32">
      <c r="A99" s="33">
        <v>98</v>
      </c>
      <c r="B99" s="34" t="s">
        <v>289</v>
      </c>
      <c r="C99" s="46"/>
      <c r="D99" s="34"/>
      <c r="E99" s="34" t="s">
        <v>34</v>
      </c>
      <c r="F99" s="36" t="s">
        <v>35</v>
      </c>
      <c r="G99" s="36" t="s">
        <v>285</v>
      </c>
      <c r="H99" s="36" t="s">
        <v>286</v>
      </c>
      <c r="I99" s="34" t="e">
        <v>#N/A</v>
      </c>
      <c r="J99" s="34">
        <v>1.1</v>
      </c>
      <c r="K99" s="36" t="s">
        <v>287</v>
      </c>
      <c r="L99" s="33">
        <v>60</v>
      </c>
      <c r="M99" s="36" t="s">
        <v>61</v>
      </c>
      <c r="N99" s="34" t="s">
        <v>288</v>
      </c>
      <c r="O99" s="36" t="s">
        <v>128</v>
      </c>
      <c r="P99" s="51">
        <v>6.73</v>
      </c>
      <c r="Q99" s="61">
        <v>10.5</v>
      </c>
      <c r="R99" s="62">
        <f t="shared" si="8"/>
        <v>1.17775</v>
      </c>
      <c r="S99" s="62">
        <v>1.1715</v>
      </c>
      <c r="T99" s="62">
        <f t="shared" si="15"/>
        <v>1.00533504054631</v>
      </c>
      <c r="U99" s="63">
        <f t="shared" si="9"/>
        <v>1.07068181818182</v>
      </c>
      <c r="V99" s="63">
        <v>0.439090909090909</v>
      </c>
      <c r="W99" s="64">
        <f t="shared" si="10"/>
        <v>2.43840579710145</v>
      </c>
      <c r="X99" s="63">
        <v>1.03329545454545</v>
      </c>
      <c r="Y99" s="64">
        <f t="shared" si="11"/>
        <v>1.03618167821402</v>
      </c>
      <c r="Z99" s="70">
        <f>VLOOKUP(B99,[2]Sheet1!$B:$W,22,0)</f>
        <v>1</v>
      </c>
      <c r="AA99" s="63">
        <v>3.48</v>
      </c>
      <c r="AB99" s="71">
        <f t="shared" si="12"/>
        <v>0.307667189132706</v>
      </c>
      <c r="AC99" s="64">
        <f>VLOOKUP(B99,[3]第三批!$K:$R,8,0)</f>
        <v>0.439090909090909</v>
      </c>
      <c r="AD99" s="64">
        <f t="shared" si="13"/>
        <v>2.43840579710145</v>
      </c>
      <c r="AE99" s="64">
        <v>0.439090909090909</v>
      </c>
      <c r="AF99" s="64">
        <f t="shared" si="14"/>
        <v>2.43840579710145</v>
      </c>
    </row>
    <row r="100" ht="33.95" customHeight="1" spans="1:32">
      <c r="A100" s="33">
        <v>99</v>
      </c>
      <c r="B100" s="34" t="s">
        <v>290</v>
      </c>
      <c r="C100" s="46"/>
      <c r="D100" s="34"/>
      <c r="E100" s="34" t="s">
        <v>34</v>
      </c>
      <c r="F100" s="36" t="s">
        <v>35</v>
      </c>
      <c r="G100" s="36" t="s">
        <v>285</v>
      </c>
      <c r="H100" s="36" t="s">
        <v>286</v>
      </c>
      <c r="I100" s="34" t="e">
        <v>#N/A</v>
      </c>
      <c r="J100" s="34">
        <v>1.1</v>
      </c>
      <c r="K100" s="36" t="s">
        <v>287</v>
      </c>
      <c r="L100" s="33">
        <v>100</v>
      </c>
      <c r="M100" s="36" t="s">
        <v>61</v>
      </c>
      <c r="N100" s="34" t="s">
        <v>288</v>
      </c>
      <c r="O100" s="36" t="s">
        <v>128</v>
      </c>
      <c r="P100" s="51">
        <v>11.01</v>
      </c>
      <c r="Q100" s="61">
        <v>10.5</v>
      </c>
      <c r="R100" s="62">
        <f t="shared" si="8"/>
        <v>1.15605</v>
      </c>
      <c r="S100" s="62">
        <v>1.1715</v>
      </c>
      <c r="T100" s="62">
        <f t="shared" si="15"/>
        <v>0.986811779769526</v>
      </c>
      <c r="U100" s="63">
        <f t="shared" si="9"/>
        <v>1.05095454545455</v>
      </c>
      <c r="V100" s="63">
        <v>0.439090909090909</v>
      </c>
      <c r="W100" s="64">
        <f t="shared" si="10"/>
        <v>2.39347826086957</v>
      </c>
      <c r="X100" s="63">
        <v>1.03329545454545</v>
      </c>
      <c r="Y100" s="64">
        <f t="shared" si="11"/>
        <v>1.01709006928407</v>
      </c>
      <c r="Z100" s="70">
        <f>VLOOKUP(B100,[2]Sheet1!$B:$W,22,0)</f>
        <v>1</v>
      </c>
      <c r="AA100" s="63">
        <v>3.48</v>
      </c>
      <c r="AB100" s="71">
        <f t="shared" si="12"/>
        <v>0.301998432601881</v>
      </c>
      <c r="AC100" s="64">
        <f>VLOOKUP(B100,[3]第三批!$K:$R,8,0)</f>
        <v>0.439090909090909</v>
      </c>
      <c r="AD100" s="64">
        <f t="shared" si="13"/>
        <v>2.39347826086957</v>
      </c>
      <c r="AE100" s="64">
        <v>0.439090909090909</v>
      </c>
      <c r="AF100" s="64">
        <f t="shared" si="14"/>
        <v>2.39347826086957</v>
      </c>
    </row>
    <row r="101" ht="40.5" customHeight="1" spans="1:32">
      <c r="A101" s="33">
        <v>100</v>
      </c>
      <c r="B101" s="34" t="s">
        <v>291</v>
      </c>
      <c r="C101" s="46"/>
      <c r="D101" s="34"/>
      <c r="E101" s="34" t="s">
        <v>34</v>
      </c>
      <c r="F101" s="36" t="s">
        <v>35</v>
      </c>
      <c r="G101" s="36" t="s">
        <v>285</v>
      </c>
      <c r="H101" s="36" t="s">
        <v>286</v>
      </c>
      <c r="I101" s="34" t="e">
        <v>#N/A</v>
      </c>
      <c r="J101" s="34">
        <v>1.1</v>
      </c>
      <c r="K101" s="36" t="s">
        <v>287</v>
      </c>
      <c r="L101" s="33">
        <v>160</v>
      </c>
      <c r="M101" s="36" t="s">
        <v>61</v>
      </c>
      <c r="N101" s="34" t="s">
        <v>288</v>
      </c>
      <c r="O101" s="36" t="s">
        <v>128</v>
      </c>
      <c r="P101" s="51">
        <v>17.32</v>
      </c>
      <c r="Q101" s="61">
        <v>10.5</v>
      </c>
      <c r="R101" s="62">
        <f t="shared" si="8"/>
        <v>1.136625</v>
      </c>
      <c r="S101" s="62">
        <v>1.1715</v>
      </c>
      <c r="T101" s="62">
        <f t="shared" si="15"/>
        <v>0.970230473751601</v>
      </c>
      <c r="U101" s="63">
        <f t="shared" si="9"/>
        <v>1.03329545454545</v>
      </c>
      <c r="V101" s="63">
        <v>0.439090909090909</v>
      </c>
      <c r="W101" s="64">
        <f t="shared" si="10"/>
        <v>2.35326086956522</v>
      </c>
      <c r="X101" s="63">
        <v>1.03329545454545</v>
      </c>
      <c r="Y101" s="64">
        <f t="shared" si="11"/>
        <v>1</v>
      </c>
      <c r="Z101" s="70">
        <f>VLOOKUP(B101,[2]Sheet1!$B:$W,22,0)</f>
        <v>0</v>
      </c>
      <c r="AA101" s="63">
        <v>3.48</v>
      </c>
      <c r="AB101" s="71">
        <f t="shared" si="12"/>
        <v>0.296923981191223</v>
      </c>
      <c r="AC101" s="64">
        <f>VLOOKUP(B101,[3]第三批!$K:$R,8,0)</f>
        <v>0.439090909090909</v>
      </c>
      <c r="AD101" s="64">
        <f t="shared" si="13"/>
        <v>2.35326086956522</v>
      </c>
      <c r="AE101" s="64">
        <v>0.439090909090909</v>
      </c>
      <c r="AF101" s="64">
        <f t="shared" si="14"/>
        <v>2.35326086956522</v>
      </c>
    </row>
    <row r="102" ht="40.5" customHeight="1" spans="1:32">
      <c r="A102" s="33">
        <v>101</v>
      </c>
      <c r="B102" s="34" t="s">
        <v>292</v>
      </c>
      <c r="C102" s="46"/>
      <c r="D102" s="34"/>
      <c r="E102" s="34">
        <v>0</v>
      </c>
      <c r="F102" s="36" t="s">
        <v>35</v>
      </c>
      <c r="G102" s="36" t="s">
        <v>285</v>
      </c>
      <c r="H102" s="36" t="s">
        <v>89</v>
      </c>
      <c r="I102" s="34" t="e">
        <v>#N/A</v>
      </c>
      <c r="J102" s="34">
        <v>1.1</v>
      </c>
      <c r="K102" s="36" t="s">
        <v>293</v>
      </c>
      <c r="L102" s="33">
        <v>100</v>
      </c>
      <c r="M102" s="36" t="s">
        <v>61</v>
      </c>
      <c r="N102" s="34" t="s">
        <v>294</v>
      </c>
      <c r="O102" s="36" t="s">
        <v>128</v>
      </c>
      <c r="P102" s="51">
        <v>26.58</v>
      </c>
      <c r="Q102" s="61">
        <v>10.5</v>
      </c>
      <c r="R102" s="62">
        <f t="shared" si="8"/>
        <v>2.7909</v>
      </c>
      <c r="S102" s="62">
        <v>1.1715</v>
      </c>
      <c r="T102" s="62">
        <f t="shared" si="15"/>
        <v>2.38233034571063</v>
      </c>
      <c r="U102" s="63">
        <f t="shared" si="9"/>
        <v>2.53718181818182</v>
      </c>
      <c r="V102" s="63">
        <v>0.439090909090909</v>
      </c>
      <c r="W102" s="64">
        <f t="shared" si="10"/>
        <v>5.77826086956522</v>
      </c>
      <c r="X102" s="63">
        <v>2.53718181818182</v>
      </c>
      <c r="Y102" s="72">
        <f t="shared" si="11"/>
        <v>0.999999999999999</v>
      </c>
      <c r="Z102" s="70">
        <f>VLOOKUP(B102,[2]Sheet1!$B:$W,22,0)</f>
        <v>0</v>
      </c>
      <c r="AA102" s="63">
        <v>3.48</v>
      </c>
      <c r="AB102" s="71">
        <f t="shared" si="12"/>
        <v>0.729075235109718</v>
      </c>
      <c r="AC102" s="64">
        <f>VLOOKUP(B102,[3]第三批!$K:$R,8,0)</f>
        <v>0.439090909090909</v>
      </c>
      <c r="AD102" s="64">
        <f t="shared" si="13"/>
        <v>5.77826086956522</v>
      </c>
      <c r="AE102" s="64">
        <v>0.439090909090909</v>
      </c>
      <c r="AF102" s="64">
        <f t="shared" si="14"/>
        <v>5.77826086956522</v>
      </c>
    </row>
    <row r="103" ht="67.5" customHeight="1" spans="1:32">
      <c r="A103" s="33">
        <v>102</v>
      </c>
      <c r="B103" s="34" t="s">
        <v>295</v>
      </c>
      <c r="C103" s="46"/>
      <c r="D103" s="34" t="str">
        <f>VLOOKUP(B103,[1]第三批!$C:$E,3,0)</f>
        <v>代表品</v>
      </c>
      <c r="E103" s="34" t="s">
        <v>34</v>
      </c>
      <c r="F103" s="36" t="s">
        <v>35</v>
      </c>
      <c r="G103" s="36" t="s">
        <v>296</v>
      </c>
      <c r="H103" s="36" t="s">
        <v>229</v>
      </c>
      <c r="I103" s="34">
        <v>0</v>
      </c>
      <c r="J103" s="34">
        <v>1.125</v>
      </c>
      <c r="K103" s="36" t="s">
        <v>233</v>
      </c>
      <c r="L103" s="33">
        <v>6</v>
      </c>
      <c r="M103" s="36" t="s">
        <v>120</v>
      </c>
      <c r="N103" s="34" t="s">
        <v>297</v>
      </c>
      <c r="O103" s="36" t="s">
        <v>41</v>
      </c>
      <c r="P103" s="51">
        <v>10.43</v>
      </c>
      <c r="Q103" s="61">
        <v>3</v>
      </c>
      <c r="R103" s="62">
        <f t="shared" si="8"/>
        <v>5.215</v>
      </c>
      <c r="S103" s="62">
        <v>1.1715</v>
      </c>
      <c r="T103" s="62">
        <f t="shared" si="15"/>
        <v>4.45155783183952</v>
      </c>
      <c r="U103" s="63">
        <f t="shared" si="9"/>
        <v>4.63555555555556</v>
      </c>
      <c r="V103" s="63">
        <v>0.439090909090909</v>
      </c>
      <c r="W103" s="64">
        <f t="shared" si="10"/>
        <v>10.5571658615137</v>
      </c>
      <c r="X103" s="63">
        <v>4.63466666666667</v>
      </c>
      <c r="Y103" s="72">
        <f t="shared" si="11"/>
        <v>1.00019179133103</v>
      </c>
      <c r="Z103" s="70">
        <f>VLOOKUP(B103,[2]Sheet1!$B:$W,22,0)</f>
        <v>0</v>
      </c>
      <c r="AA103" s="63">
        <v>3.48</v>
      </c>
      <c r="AB103" s="71">
        <f t="shared" si="12"/>
        <v>1.33205619412516</v>
      </c>
      <c r="AC103" s="64">
        <f>VLOOKUP(B103,[3]第三批!$K:$R,8,0)</f>
        <v>0.439090909090909</v>
      </c>
      <c r="AD103" s="64">
        <f t="shared" si="13"/>
        <v>10.5571658615137</v>
      </c>
      <c r="AE103" s="64">
        <v>0.439090909090909</v>
      </c>
      <c r="AF103" s="64">
        <f t="shared" si="14"/>
        <v>10.5571658615137</v>
      </c>
    </row>
    <row r="104" ht="67.5" customHeight="1" spans="1:32">
      <c r="A104" s="33">
        <v>103</v>
      </c>
      <c r="B104" s="34" t="s">
        <v>298</v>
      </c>
      <c r="C104" s="46"/>
      <c r="D104" s="34"/>
      <c r="E104" s="34" t="s">
        <v>34</v>
      </c>
      <c r="F104" s="36" t="s">
        <v>35</v>
      </c>
      <c r="G104" s="36" t="s">
        <v>296</v>
      </c>
      <c r="H104" s="36" t="s">
        <v>229</v>
      </c>
      <c r="I104" s="34" t="e">
        <v>#N/A</v>
      </c>
      <c r="J104" s="34">
        <v>1.125</v>
      </c>
      <c r="K104" s="36" t="s">
        <v>233</v>
      </c>
      <c r="L104" s="33">
        <v>10</v>
      </c>
      <c r="M104" s="36" t="s">
        <v>120</v>
      </c>
      <c r="N104" s="34" t="s">
        <v>297</v>
      </c>
      <c r="O104" s="36" t="s">
        <v>41</v>
      </c>
      <c r="P104" s="51">
        <v>17.38</v>
      </c>
      <c r="Q104" s="61">
        <v>3</v>
      </c>
      <c r="R104" s="62">
        <f t="shared" si="8"/>
        <v>5.214</v>
      </c>
      <c r="S104" s="62">
        <v>1.1715</v>
      </c>
      <c r="T104" s="62">
        <f t="shared" si="15"/>
        <v>4.45070422535211</v>
      </c>
      <c r="U104" s="63">
        <f t="shared" si="9"/>
        <v>4.63466666666667</v>
      </c>
      <c r="V104" s="63">
        <v>0.439090909090909</v>
      </c>
      <c r="W104" s="64">
        <f t="shared" si="10"/>
        <v>10.5551414768806</v>
      </c>
      <c r="X104" s="63">
        <v>4.63466666666667</v>
      </c>
      <c r="Y104" s="72">
        <f t="shared" si="11"/>
        <v>0.999999999999999</v>
      </c>
      <c r="Z104" s="70">
        <f>VLOOKUP(B104,[2]Sheet1!$B:$W,22,0)</f>
        <v>0</v>
      </c>
      <c r="AA104" s="63">
        <v>3.48</v>
      </c>
      <c r="AB104" s="71">
        <f t="shared" si="12"/>
        <v>1.33180076628352</v>
      </c>
      <c r="AC104" s="64">
        <f>VLOOKUP(B104,[3]第三批!$K:$R,8,0)</f>
        <v>0.439090909090909</v>
      </c>
      <c r="AD104" s="64">
        <f t="shared" si="13"/>
        <v>10.5551414768806</v>
      </c>
      <c r="AE104" s="64">
        <v>0.439090909090909</v>
      </c>
      <c r="AF104" s="64">
        <f t="shared" si="14"/>
        <v>10.5551414768806</v>
      </c>
    </row>
    <row r="105" ht="67.5" customHeight="1" spans="1:32">
      <c r="A105" s="33">
        <v>104</v>
      </c>
      <c r="B105" s="34" t="s">
        <v>299</v>
      </c>
      <c r="C105" s="46"/>
      <c r="D105" s="34"/>
      <c r="E105" s="34" t="s">
        <v>34</v>
      </c>
      <c r="F105" s="36" t="s">
        <v>35</v>
      </c>
      <c r="G105" s="36" t="s">
        <v>296</v>
      </c>
      <c r="H105" s="36" t="s">
        <v>229</v>
      </c>
      <c r="I105" s="34" t="e">
        <v>#N/A</v>
      </c>
      <c r="J105" s="34">
        <v>1.125</v>
      </c>
      <c r="K105" s="36" t="s">
        <v>233</v>
      </c>
      <c r="L105" s="33">
        <v>12</v>
      </c>
      <c r="M105" s="36" t="s">
        <v>120</v>
      </c>
      <c r="N105" s="34" t="s">
        <v>297</v>
      </c>
      <c r="O105" s="36" t="s">
        <v>41</v>
      </c>
      <c r="P105" s="51">
        <v>20.86</v>
      </c>
      <c r="Q105" s="61">
        <v>3</v>
      </c>
      <c r="R105" s="62">
        <f t="shared" si="8"/>
        <v>5.215</v>
      </c>
      <c r="S105" s="62">
        <v>1.1715</v>
      </c>
      <c r="T105" s="62">
        <f t="shared" si="15"/>
        <v>4.45155783183952</v>
      </c>
      <c r="U105" s="63">
        <f t="shared" si="9"/>
        <v>4.63555555555556</v>
      </c>
      <c r="V105" s="63">
        <v>0.439090909090909</v>
      </c>
      <c r="W105" s="64">
        <f t="shared" si="10"/>
        <v>10.5571658615137</v>
      </c>
      <c r="X105" s="63">
        <v>4.63466666666667</v>
      </c>
      <c r="Y105" s="72">
        <f t="shared" si="11"/>
        <v>1.00019179133103</v>
      </c>
      <c r="Z105" s="70">
        <f>VLOOKUP(B105,[2]Sheet1!$B:$W,22,0)</f>
        <v>0</v>
      </c>
      <c r="AA105" s="63">
        <v>3.48</v>
      </c>
      <c r="AB105" s="71">
        <f t="shared" si="12"/>
        <v>1.33205619412516</v>
      </c>
      <c r="AC105" s="64">
        <f>VLOOKUP(B105,[3]第三批!$K:$R,8,0)</f>
        <v>0.439090909090909</v>
      </c>
      <c r="AD105" s="64">
        <f t="shared" si="13"/>
        <v>10.5571658615137</v>
      </c>
      <c r="AE105" s="64">
        <v>0.439090909090909</v>
      </c>
      <c r="AF105" s="64">
        <f t="shared" si="14"/>
        <v>10.5571658615137</v>
      </c>
    </row>
    <row r="106" ht="40.5" customHeight="1" spans="1:32">
      <c r="A106" s="33">
        <v>105</v>
      </c>
      <c r="B106" s="34" t="s">
        <v>300</v>
      </c>
      <c r="C106" s="46"/>
      <c r="D106" s="34" t="str">
        <f>VLOOKUP(B106,[1]第三批!$C:$E,3,0)</f>
        <v>代表品</v>
      </c>
      <c r="E106" s="34" t="s">
        <v>56</v>
      </c>
      <c r="F106" s="36" t="s">
        <v>35</v>
      </c>
      <c r="G106" s="36" t="s">
        <v>301</v>
      </c>
      <c r="H106" s="36" t="s">
        <v>302</v>
      </c>
      <c r="I106" s="34">
        <v>0</v>
      </c>
      <c r="J106" s="34">
        <v>1.25</v>
      </c>
      <c r="K106" s="36" t="s">
        <v>303</v>
      </c>
      <c r="L106" s="33">
        <v>9</v>
      </c>
      <c r="M106" s="36" t="s">
        <v>97</v>
      </c>
      <c r="N106" s="34" t="s">
        <v>304</v>
      </c>
      <c r="O106" s="36" t="s">
        <v>41</v>
      </c>
      <c r="P106" s="51">
        <v>15.64</v>
      </c>
      <c r="Q106" s="61">
        <v>3</v>
      </c>
      <c r="R106" s="62">
        <f t="shared" si="8"/>
        <v>5.21333333333333</v>
      </c>
      <c r="S106" s="62">
        <v>1.1715</v>
      </c>
      <c r="T106" s="62">
        <f t="shared" si="15"/>
        <v>4.45013515436051</v>
      </c>
      <c r="U106" s="63">
        <f t="shared" si="9"/>
        <v>4.17066666666667</v>
      </c>
      <c r="V106" s="63">
        <v>0.439090909090909</v>
      </c>
      <c r="W106" s="64">
        <f t="shared" si="10"/>
        <v>9.4984126984127</v>
      </c>
      <c r="X106" s="63">
        <v>4.17066666666667</v>
      </c>
      <c r="Y106" s="72">
        <f t="shared" si="11"/>
        <v>0.999999999999999</v>
      </c>
      <c r="Z106" s="70">
        <f>VLOOKUP(B106,[2]Sheet1!$B:$W,22,0)</f>
        <v>0</v>
      </c>
      <c r="AA106" s="63">
        <v>3.48</v>
      </c>
      <c r="AB106" s="71">
        <f t="shared" si="12"/>
        <v>1.19846743295019</v>
      </c>
      <c r="AC106" s="64">
        <f>VLOOKUP(B106,[3]第三批!$K:$R,8,0)</f>
        <v>0.439090909090909</v>
      </c>
      <c r="AD106" s="64">
        <f t="shared" si="13"/>
        <v>9.4984126984127</v>
      </c>
      <c r="AE106" s="64">
        <v>0.439090909090909</v>
      </c>
      <c r="AF106" s="64">
        <f t="shared" si="14"/>
        <v>9.4984126984127</v>
      </c>
    </row>
    <row r="107" ht="40.5" customHeight="1" spans="1:32">
      <c r="A107" s="33">
        <v>106</v>
      </c>
      <c r="B107" s="34" t="s">
        <v>305</v>
      </c>
      <c r="C107" s="46"/>
      <c r="D107" s="34" t="str">
        <f>VLOOKUP(B107,[1]第三批!$C:$E,3,0)</f>
        <v>代表品</v>
      </c>
      <c r="E107" s="34" t="s">
        <v>56</v>
      </c>
      <c r="F107" s="36" t="s">
        <v>35</v>
      </c>
      <c r="G107" s="36" t="s">
        <v>301</v>
      </c>
      <c r="H107" s="36" t="s">
        <v>306</v>
      </c>
      <c r="I107" s="34">
        <v>0</v>
      </c>
      <c r="J107" s="34">
        <v>1.375</v>
      </c>
      <c r="K107" s="36" t="s">
        <v>307</v>
      </c>
      <c r="L107" s="33">
        <v>9</v>
      </c>
      <c r="M107" s="36" t="s">
        <v>97</v>
      </c>
      <c r="N107" s="34" t="s">
        <v>308</v>
      </c>
      <c r="O107" s="36" t="s">
        <v>41</v>
      </c>
      <c r="P107" s="51">
        <v>8.56</v>
      </c>
      <c r="Q107" s="61">
        <v>3</v>
      </c>
      <c r="R107" s="62">
        <f t="shared" si="8"/>
        <v>2.85333333333333</v>
      </c>
      <c r="S107" s="62">
        <v>1.1715</v>
      </c>
      <c r="T107" s="62">
        <f t="shared" si="15"/>
        <v>2.43562384407455</v>
      </c>
      <c r="U107" s="63">
        <f t="shared" si="9"/>
        <v>2.07515151515152</v>
      </c>
      <c r="V107" s="63">
        <v>0.439090909090909</v>
      </c>
      <c r="W107" s="64">
        <f t="shared" si="10"/>
        <v>4.72601794340925</v>
      </c>
      <c r="X107" s="63">
        <v>2.07515151515152</v>
      </c>
      <c r="Y107" s="72">
        <f t="shared" si="11"/>
        <v>0.999999999999998</v>
      </c>
      <c r="Z107" s="70">
        <f>VLOOKUP(B107,[2]Sheet1!$B:$W,22,0)</f>
        <v>0</v>
      </c>
      <c r="AA107" s="63">
        <v>3.48</v>
      </c>
      <c r="AB107" s="71">
        <f t="shared" si="12"/>
        <v>0.596307906652734</v>
      </c>
      <c r="AC107" s="64">
        <f>VLOOKUP(B107,[3]第三批!$K:$R,8,0)</f>
        <v>0.439090909090909</v>
      </c>
      <c r="AD107" s="64">
        <f t="shared" si="13"/>
        <v>4.72601794340925</v>
      </c>
      <c r="AE107" s="64">
        <v>0.439090909090909</v>
      </c>
      <c r="AF107" s="64">
        <f t="shared" si="14"/>
        <v>4.72601794340925</v>
      </c>
    </row>
    <row r="108" ht="41.25" customHeight="1" spans="1:32">
      <c r="A108" s="33">
        <v>107</v>
      </c>
      <c r="B108" s="34" t="s">
        <v>309</v>
      </c>
      <c r="C108" s="46"/>
      <c r="D108" s="34" t="str">
        <f>VLOOKUP(B108,[1]第三批!$C:$E,3,0)</f>
        <v>代表品</v>
      </c>
      <c r="E108" s="34" t="s">
        <v>56</v>
      </c>
      <c r="F108" s="36" t="s">
        <v>35</v>
      </c>
      <c r="G108" s="36" t="s">
        <v>285</v>
      </c>
      <c r="H108" s="36" t="s">
        <v>286</v>
      </c>
      <c r="I108" s="34">
        <v>0</v>
      </c>
      <c r="J108" s="34">
        <v>1.1</v>
      </c>
      <c r="K108" s="40" t="s">
        <v>310</v>
      </c>
      <c r="L108" s="33">
        <v>180</v>
      </c>
      <c r="M108" s="36" t="s">
        <v>61</v>
      </c>
      <c r="N108" s="34" t="s">
        <v>311</v>
      </c>
      <c r="O108" s="36" t="s">
        <v>128</v>
      </c>
      <c r="P108" s="54">
        <v>25</v>
      </c>
      <c r="Q108" s="61">
        <v>10.5</v>
      </c>
      <c r="R108" s="62">
        <f t="shared" si="8"/>
        <v>1.45833333333333</v>
      </c>
      <c r="S108" s="62">
        <v>1.1715</v>
      </c>
      <c r="T108" s="62">
        <f t="shared" si="15"/>
        <v>1.24484279413857</v>
      </c>
      <c r="U108" s="63">
        <f t="shared" si="9"/>
        <v>1.32575757575758</v>
      </c>
      <c r="V108" s="63">
        <v>0.439090909090909</v>
      </c>
      <c r="W108" s="64">
        <f t="shared" si="10"/>
        <v>3.01932367149758</v>
      </c>
      <c r="X108" s="63">
        <v>1.32575757575758</v>
      </c>
      <c r="Y108" s="72">
        <f t="shared" si="11"/>
        <v>0.999999999999997</v>
      </c>
      <c r="Z108" s="70">
        <f>VLOOKUP(B108,[2]Sheet1!$B:$W,22,0)</f>
        <v>0</v>
      </c>
      <c r="AA108" s="63">
        <v>3.48</v>
      </c>
      <c r="AB108" s="71">
        <f t="shared" si="12"/>
        <v>0.380964820619993</v>
      </c>
      <c r="AC108" s="64">
        <f>VLOOKUP(B108,[3]第三批!$K:$R,8,0)</f>
        <v>0.439090909090909</v>
      </c>
      <c r="AD108" s="64">
        <f t="shared" si="13"/>
        <v>3.01932367149758</v>
      </c>
      <c r="AE108" s="64">
        <v>0.439090909090909</v>
      </c>
      <c r="AF108" s="64">
        <f t="shared" si="14"/>
        <v>3.01932367149758</v>
      </c>
    </row>
    <row r="109" ht="30.75" customHeight="1" spans="1:32">
      <c r="A109" s="33">
        <v>108</v>
      </c>
      <c r="B109" s="34" t="s">
        <v>312</v>
      </c>
      <c r="C109" s="46"/>
      <c r="D109" s="34" t="str">
        <f>VLOOKUP(B109,[1]第三批!$C:$E,3,0)</f>
        <v>代表品</v>
      </c>
      <c r="E109" s="34" t="s">
        <v>56</v>
      </c>
      <c r="F109" s="36" t="s">
        <v>35</v>
      </c>
      <c r="G109" s="36" t="s">
        <v>313</v>
      </c>
      <c r="H109" s="36" t="s">
        <v>314</v>
      </c>
      <c r="I109" s="34">
        <v>0</v>
      </c>
      <c r="J109" s="34">
        <v>1.4</v>
      </c>
      <c r="K109" s="36" t="s">
        <v>315</v>
      </c>
      <c r="L109" s="33">
        <v>36</v>
      </c>
      <c r="M109" s="36" t="s">
        <v>39</v>
      </c>
      <c r="N109" s="36" t="s">
        <v>316</v>
      </c>
      <c r="O109" s="36" t="s">
        <v>41</v>
      </c>
      <c r="P109" s="51">
        <v>11.38</v>
      </c>
      <c r="Q109" s="61">
        <v>10.5</v>
      </c>
      <c r="R109" s="62">
        <f t="shared" si="8"/>
        <v>3.31916666666667</v>
      </c>
      <c r="S109" s="62">
        <v>1.1715</v>
      </c>
      <c r="T109" s="62">
        <f t="shared" si="15"/>
        <v>2.83326219945938</v>
      </c>
      <c r="U109" s="63">
        <f t="shared" si="9"/>
        <v>2.37083333333333</v>
      </c>
      <c r="V109" s="63">
        <v>0.439090909090909</v>
      </c>
      <c r="W109" s="64">
        <f t="shared" si="10"/>
        <v>5.39941338854383</v>
      </c>
      <c r="X109" s="63">
        <v>2.3453125</v>
      </c>
      <c r="Y109" s="72">
        <f t="shared" si="11"/>
        <v>1.01088163446591</v>
      </c>
      <c r="Z109" s="70">
        <f>VLOOKUP(B109,[2]Sheet1!$B:$W,22,0)</f>
        <v>1</v>
      </c>
      <c r="AA109" s="63">
        <v>3.48</v>
      </c>
      <c r="AB109" s="71">
        <f t="shared" si="12"/>
        <v>0.681273946360153</v>
      </c>
      <c r="AC109" s="64">
        <f>VLOOKUP(B109,[3]第三批!$K:$R,8,0)</f>
        <v>0.439090909090909</v>
      </c>
      <c r="AD109" s="64">
        <f t="shared" si="13"/>
        <v>5.39941338854383</v>
      </c>
      <c r="AE109" s="64">
        <v>0.439090909090909</v>
      </c>
      <c r="AF109" s="64">
        <f t="shared" si="14"/>
        <v>5.39941338854383</v>
      </c>
    </row>
    <row r="110" ht="30.75" customHeight="1" spans="1:32">
      <c r="A110" s="33">
        <v>109</v>
      </c>
      <c r="B110" s="34" t="s">
        <v>317</v>
      </c>
      <c r="C110" s="46"/>
      <c r="D110" s="34"/>
      <c r="E110" s="34" t="s">
        <v>56</v>
      </c>
      <c r="F110" s="36" t="s">
        <v>35</v>
      </c>
      <c r="G110" s="36" t="s">
        <v>313</v>
      </c>
      <c r="H110" s="36" t="s">
        <v>314</v>
      </c>
      <c r="I110" s="34" t="e">
        <v>#N/A</v>
      </c>
      <c r="J110" s="34">
        <v>1.4</v>
      </c>
      <c r="K110" s="36" t="s">
        <v>315</v>
      </c>
      <c r="L110" s="33">
        <v>48</v>
      </c>
      <c r="M110" s="36" t="s">
        <v>39</v>
      </c>
      <c r="N110" s="36" t="s">
        <v>316</v>
      </c>
      <c r="O110" s="36" t="s">
        <v>41</v>
      </c>
      <c r="P110" s="51">
        <v>15.01</v>
      </c>
      <c r="Q110" s="61">
        <v>10.5</v>
      </c>
      <c r="R110" s="62">
        <f t="shared" si="8"/>
        <v>3.2834375</v>
      </c>
      <c r="S110" s="62">
        <v>1.1715</v>
      </c>
      <c r="T110" s="62">
        <f t="shared" si="15"/>
        <v>2.80276355100299</v>
      </c>
      <c r="U110" s="63">
        <f t="shared" si="9"/>
        <v>2.3453125</v>
      </c>
      <c r="V110" s="63">
        <v>0.439090909090909</v>
      </c>
      <c r="W110" s="64">
        <f t="shared" si="10"/>
        <v>5.3412914078675</v>
      </c>
      <c r="X110" s="63">
        <v>2.3453125</v>
      </c>
      <c r="Y110" s="72">
        <f t="shared" si="11"/>
        <v>1</v>
      </c>
      <c r="Z110" s="70">
        <f>VLOOKUP(B110,[2]Sheet1!$B:$W,22,0)</f>
        <v>0</v>
      </c>
      <c r="AA110" s="63">
        <v>3.48</v>
      </c>
      <c r="AB110" s="71">
        <f t="shared" si="12"/>
        <v>0.673940373563218</v>
      </c>
      <c r="AC110" s="64">
        <f>VLOOKUP(B110,[3]第三批!$K:$R,8,0)</f>
        <v>0.439090909090909</v>
      </c>
      <c r="AD110" s="64">
        <f t="shared" si="13"/>
        <v>5.3412914078675</v>
      </c>
      <c r="AE110" s="64">
        <v>0.439090909090909</v>
      </c>
      <c r="AF110" s="64">
        <f t="shared" si="14"/>
        <v>5.3412914078675</v>
      </c>
    </row>
    <row r="111" ht="40.5" customHeight="1" spans="1:32">
      <c r="A111" s="33">
        <v>110</v>
      </c>
      <c r="B111" s="34" t="s">
        <v>318</v>
      </c>
      <c r="C111" s="46"/>
      <c r="D111" s="34" t="str">
        <f>VLOOKUP(B111,[1]第三批!$C:$E,3,0)</f>
        <v>代表品</v>
      </c>
      <c r="E111" s="34" t="s">
        <v>56</v>
      </c>
      <c r="F111" s="36" t="s">
        <v>35</v>
      </c>
      <c r="G111" s="36" t="s">
        <v>301</v>
      </c>
      <c r="H111" s="36" t="s">
        <v>302</v>
      </c>
      <c r="I111" s="34">
        <v>0</v>
      </c>
      <c r="J111" s="34">
        <v>1.25</v>
      </c>
      <c r="K111" s="40" t="s">
        <v>319</v>
      </c>
      <c r="L111" s="33">
        <v>10</v>
      </c>
      <c r="M111" s="36" t="s">
        <v>97</v>
      </c>
      <c r="N111" s="36" t="s">
        <v>320</v>
      </c>
      <c r="O111" s="36" t="s">
        <v>41</v>
      </c>
      <c r="P111" s="53">
        <v>16.6</v>
      </c>
      <c r="Q111" s="61">
        <v>3</v>
      </c>
      <c r="R111" s="62">
        <f t="shared" si="8"/>
        <v>4.98</v>
      </c>
      <c r="S111" s="62">
        <v>1.1715</v>
      </c>
      <c r="T111" s="62">
        <f t="shared" si="15"/>
        <v>4.25096030729834</v>
      </c>
      <c r="U111" s="63">
        <f t="shared" si="9"/>
        <v>3.984</v>
      </c>
      <c r="V111" s="63">
        <v>0.439090909090909</v>
      </c>
      <c r="W111" s="64">
        <f t="shared" si="10"/>
        <v>9.07329192546584</v>
      </c>
      <c r="X111" s="63">
        <v>3.984</v>
      </c>
      <c r="Y111" s="72">
        <f t="shared" si="11"/>
        <v>1</v>
      </c>
      <c r="Z111" s="70">
        <f>VLOOKUP(B111,[2]Sheet1!$B:$W,22,0)</f>
        <v>0</v>
      </c>
      <c r="AA111" s="63">
        <v>3.48</v>
      </c>
      <c r="AB111" s="71">
        <f t="shared" si="12"/>
        <v>1.1448275862069</v>
      </c>
      <c r="AC111" s="64">
        <f>VLOOKUP(B111,[3]第三批!$K:$R,8,0)</f>
        <v>0.439090909090909</v>
      </c>
      <c r="AD111" s="64">
        <f t="shared" si="13"/>
        <v>9.07329192546584</v>
      </c>
      <c r="AE111" s="64">
        <v>0.439090909090909</v>
      </c>
      <c r="AF111" s="64">
        <f t="shared" si="14"/>
        <v>9.07329192546584</v>
      </c>
    </row>
    <row r="112" ht="40.5" customHeight="1" spans="1:32">
      <c r="A112" s="33">
        <v>111</v>
      </c>
      <c r="B112" s="34" t="s">
        <v>321</v>
      </c>
      <c r="C112" s="46"/>
      <c r="D112" s="34"/>
      <c r="E112" s="34" t="s">
        <v>56</v>
      </c>
      <c r="F112" s="36" t="s">
        <v>35</v>
      </c>
      <c r="G112" s="36" t="s">
        <v>301</v>
      </c>
      <c r="H112" s="36" t="s">
        <v>302</v>
      </c>
      <c r="I112" s="34" t="e">
        <v>#N/A</v>
      </c>
      <c r="J112" s="34">
        <v>1.25</v>
      </c>
      <c r="K112" s="40" t="s">
        <v>319</v>
      </c>
      <c r="L112" s="33">
        <v>6</v>
      </c>
      <c r="M112" s="36" t="s">
        <v>97</v>
      </c>
      <c r="N112" s="36" t="s">
        <v>320</v>
      </c>
      <c r="O112" s="36" t="s">
        <v>41</v>
      </c>
      <c r="P112" s="51">
        <v>9.96</v>
      </c>
      <c r="Q112" s="61">
        <v>3</v>
      </c>
      <c r="R112" s="62">
        <f t="shared" si="8"/>
        <v>4.98</v>
      </c>
      <c r="S112" s="62">
        <v>1.1715</v>
      </c>
      <c r="T112" s="62">
        <f t="shared" si="15"/>
        <v>4.25096030729834</v>
      </c>
      <c r="U112" s="63">
        <f t="shared" si="9"/>
        <v>3.984</v>
      </c>
      <c r="V112" s="63">
        <v>0.439090909090909</v>
      </c>
      <c r="W112" s="64">
        <f t="shared" si="10"/>
        <v>9.07329192546584</v>
      </c>
      <c r="X112" s="63">
        <v>3.984</v>
      </c>
      <c r="Y112" s="72">
        <f t="shared" si="11"/>
        <v>1</v>
      </c>
      <c r="Z112" s="70">
        <f>VLOOKUP(B112,[2]Sheet1!$B:$W,22,0)</f>
        <v>0</v>
      </c>
      <c r="AA112" s="63">
        <v>3.48</v>
      </c>
      <c r="AB112" s="71">
        <f t="shared" si="12"/>
        <v>1.1448275862069</v>
      </c>
      <c r="AC112" s="64">
        <f>VLOOKUP(B112,[3]第三批!$K:$R,8,0)</f>
        <v>0.439090909090909</v>
      </c>
      <c r="AD112" s="64">
        <f t="shared" si="13"/>
        <v>9.07329192546584</v>
      </c>
      <c r="AE112" s="64">
        <v>0.439090909090909</v>
      </c>
      <c r="AF112" s="64">
        <f t="shared" si="14"/>
        <v>9.07329192546584</v>
      </c>
    </row>
    <row r="113" ht="40.5" customHeight="1" spans="1:32">
      <c r="A113" s="33">
        <v>112</v>
      </c>
      <c r="B113" s="34" t="s">
        <v>322</v>
      </c>
      <c r="C113" s="46"/>
      <c r="D113" s="34" t="str">
        <f>VLOOKUP(B113,[1]第三批!$C:$E,3,0)</f>
        <v>代表品</v>
      </c>
      <c r="E113" s="34" t="s">
        <v>56</v>
      </c>
      <c r="F113" s="36" t="s">
        <v>35</v>
      </c>
      <c r="G113" s="36" t="s">
        <v>285</v>
      </c>
      <c r="H113" s="36" t="s">
        <v>58</v>
      </c>
      <c r="I113" s="76" t="s">
        <v>323</v>
      </c>
      <c r="J113" s="34">
        <v>1.1</v>
      </c>
      <c r="K113" s="36" t="s">
        <v>287</v>
      </c>
      <c r="L113" s="33">
        <v>60</v>
      </c>
      <c r="M113" s="36" t="s">
        <v>61</v>
      </c>
      <c r="N113" s="36" t="s">
        <v>324</v>
      </c>
      <c r="O113" s="36" t="s">
        <v>128</v>
      </c>
      <c r="P113" s="51">
        <v>2.76</v>
      </c>
      <c r="Q113" s="61">
        <v>10.5</v>
      </c>
      <c r="R113" s="62">
        <f t="shared" si="8"/>
        <v>0.483</v>
      </c>
      <c r="S113" s="62">
        <v>1.1715</v>
      </c>
      <c r="T113" s="62">
        <f t="shared" si="15"/>
        <v>0.412291933418694</v>
      </c>
      <c r="U113" s="63">
        <f t="shared" si="9"/>
        <v>0.439090909090909</v>
      </c>
      <c r="V113" s="63">
        <v>0.439090909090909</v>
      </c>
      <c r="W113" s="64">
        <f t="shared" si="10"/>
        <v>1</v>
      </c>
      <c r="X113" s="63">
        <v>0.439090909090909</v>
      </c>
      <c r="Y113" s="64">
        <f t="shared" si="11"/>
        <v>1</v>
      </c>
      <c r="Z113" s="70">
        <f>VLOOKUP(B113,[2]Sheet1!$B:$W,22,0)</f>
        <v>0</v>
      </c>
      <c r="AA113" s="63">
        <v>3.48</v>
      </c>
      <c r="AB113" s="71">
        <f t="shared" si="12"/>
        <v>0.126175548589342</v>
      </c>
      <c r="AC113" s="64">
        <f>VLOOKUP(B113,[3]第三批!$K:$R,8,0)</f>
        <v>0.439090909090909</v>
      </c>
      <c r="AD113" s="63">
        <f t="shared" si="13"/>
        <v>1</v>
      </c>
      <c r="AE113" s="63">
        <f>MIN(U113:U134)</f>
        <v>0.439090909090909</v>
      </c>
      <c r="AF113" s="64">
        <f t="shared" si="14"/>
        <v>1</v>
      </c>
    </row>
    <row r="114" ht="67.5" customHeight="1" spans="1:32">
      <c r="A114" s="33">
        <v>113</v>
      </c>
      <c r="B114" s="34" t="s">
        <v>325</v>
      </c>
      <c r="C114" s="46"/>
      <c r="D114" s="34" t="str">
        <f>VLOOKUP(B114,[1]第三批!$C:$E,3,0)</f>
        <v>代表品</v>
      </c>
      <c r="E114" s="34" t="s">
        <v>56</v>
      </c>
      <c r="F114" s="36" t="s">
        <v>35</v>
      </c>
      <c r="G114" s="36" t="s">
        <v>285</v>
      </c>
      <c r="H114" s="36" t="s">
        <v>58</v>
      </c>
      <c r="I114" s="34" t="s">
        <v>323</v>
      </c>
      <c r="J114" s="34">
        <v>1.1</v>
      </c>
      <c r="K114" s="40" t="s">
        <v>326</v>
      </c>
      <c r="L114" s="33">
        <v>120</v>
      </c>
      <c r="M114" s="36" t="s">
        <v>61</v>
      </c>
      <c r="N114" s="34" t="s">
        <v>327</v>
      </c>
      <c r="O114" s="36" t="s">
        <v>128</v>
      </c>
      <c r="P114" s="51">
        <v>22.66</v>
      </c>
      <c r="Q114" s="61">
        <v>10.5</v>
      </c>
      <c r="R114" s="62">
        <f t="shared" si="8"/>
        <v>1.98275</v>
      </c>
      <c r="S114" s="62">
        <v>1.1715</v>
      </c>
      <c r="T114" s="62">
        <f t="shared" si="15"/>
        <v>1.6924882629108</v>
      </c>
      <c r="U114" s="63">
        <f t="shared" si="9"/>
        <v>1.8025</v>
      </c>
      <c r="V114" s="63">
        <v>0.439090909090909</v>
      </c>
      <c r="W114" s="64">
        <f t="shared" si="10"/>
        <v>4.10507246376812</v>
      </c>
      <c r="X114" s="63">
        <v>1.8025</v>
      </c>
      <c r="Y114" s="72">
        <f t="shared" si="11"/>
        <v>1</v>
      </c>
      <c r="Z114" s="70">
        <f>VLOOKUP(B114,[2]Sheet1!$B:$W,22,0)</f>
        <v>0</v>
      </c>
      <c r="AA114" s="63">
        <v>3.48</v>
      </c>
      <c r="AB114" s="71">
        <f t="shared" si="12"/>
        <v>0.517959770114942</v>
      </c>
      <c r="AC114" s="64">
        <f>VLOOKUP(B114,[3]第三批!$K:$R,8,0)</f>
        <v>0.439090909090909</v>
      </c>
      <c r="AD114" s="64">
        <f t="shared" si="13"/>
        <v>4.10507246376812</v>
      </c>
      <c r="AE114" s="64">
        <v>0.439090909090909</v>
      </c>
      <c r="AF114" s="64">
        <f t="shared" si="14"/>
        <v>4.10507246376812</v>
      </c>
    </row>
    <row r="115" ht="67.5" customHeight="1" spans="1:32">
      <c r="A115" s="33">
        <v>114</v>
      </c>
      <c r="B115" s="34" t="s">
        <v>328</v>
      </c>
      <c r="C115" s="46"/>
      <c r="D115" s="34"/>
      <c r="E115" s="34" t="s">
        <v>56</v>
      </c>
      <c r="F115" s="36" t="s">
        <v>35</v>
      </c>
      <c r="G115" s="36" t="s">
        <v>285</v>
      </c>
      <c r="H115" s="36" t="s">
        <v>286</v>
      </c>
      <c r="I115" s="34" t="e">
        <v>#N/A</v>
      </c>
      <c r="J115" s="34">
        <v>1.1</v>
      </c>
      <c r="K115" s="40" t="s">
        <v>326</v>
      </c>
      <c r="L115" s="33">
        <v>100</v>
      </c>
      <c r="M115" s="36" t="s">
        <v>61</v>
      </c>
      <c r="N115" s="34" t="s">
        <v>327</v>
      </c>
      <c r="O115" s="36" t="s">
        <v>128</v>
      </c>
      <c r="P115" s="51">
        <v>19.01</v>
      </c>
      <c r="Q115" s="61">
        <v>10.5</v>
      </c>
      <c r="R115" s="62">
        <f t="shared" si="8"/>
        <v>1.99605</v>
      </c>
      <c r="S115" s="62">
        <v>1.1715</v>
      </c>
      <c r="T115" s="62">
        <f t="shared" si="15"/>
        <v>1.70384122919334</v>
      </c>
      <c r="U115" s="63">
        <f t="shared" si="9"/>
        <v>1.81459090909091</v>
      </c>
      <c r="V115" s="63">
        <v>0.439090909090909</v>
      </c>
      <c r="W115" s="64">
        <f t="shared" si="10"/>
        <v>4.13260869565218</v>
      </c>
      <c r="X115" s="63">
        <v>1.8025</v>
      </c>
      <c r="Y115" s="72">
        <f t="shared" si="11"/>
        <v>1.00670785525154</v>
      </c>
      <c r="Z115" s="70">
        <f>VLOOKUP(B115,[2]Sheet1!$B:$W,22,0)</f>
        <v>1</v>
      </c>
      <c r="AA115" s="63">
        <v>3.48</v>
      </c>
      <c r="AB115" s="71">
        <f t="shared" si="12"/>
        <v>0.521434169278997</v>
      </c>
      <c r="AC115" s="64">
        <f>VLOOKUP(B115,[3]第三批!$K:$R,8,0)</f>
        <v>0.439090909090909</v>
      </c>
      <c r="AD115" s="64">
        <f t="shared" si="13"/>
        <v>4.13260869565218</v>
      </c>
      <c r="AE115" s="64">
        <v>0.439090909090909</v>
      </c>
      <c r="AF115" s="64">
        <f t="shared" si="14"/>
        <v>4.13260869565218</v>
      </c>
    </row>
    <row r="116" ht="27" customHeight="1" spans="1:32">
      <c r="A116" s="33">
        <v>115</v>
      </c>
      <c r="B116" s="34" t="s">
        <v>329</v>
      </c>
      <c r="C116" s="46"/>
      <c r="D116" s="34" t="str">
        <f>VLOOKUP(B116,[1]第三批!$C:$E,3,0)</f>
        <v>代表品</v>
      </c>
      <c r="E116" s="34" t="s">
        <v>56</v>
      </c>
      <c r="F116" s="36" t="s">
        <v>35</v>
      </c>
      <c r="G116" s="36" t="s">
        <v>296</v>
      </c>
      <c r="H116" s="36" t="s">
        <v>229</v>
      </c>
      <c r="I116" s="34">
        <v>0</v>
      </c>
      <c r="J116" s="34">
        <v>1.125</v>
      </c>
      <c r="K116" s="36" t="s">
        <v>230</v>
      </c>
      <c r="L116" s="33">
        <v>10</v>
      </c>
      <c r="M116" s="36" t="s">
        <v>120</v>
      </c>
      <c r="N116" s="36" t="s">
        <v>330</v>
      </c>
      <c r="O116" s="36" t="s">
        <v>41</v>
      </c>
      <c r="P116" s="54">
        <v>17</v>
      </c>
      <c r="Q116" s="61">
        <v>3</v>
      </c>
      <c r="R116" s="62">
        <f t="shared" si="8"/>
        <v>5.1</v>
      </c>
      <c r="S116" s="62">
        <v>1.1715</v>
      </c>
      <c r="T116" s="62">
        <f t="shared" si="15"/>
        <v>4.35339308578745</v>
      </c>
      <c r="U116" s="63">
        <f t="shared" si="9"/>
        <v>4.53333333333333</v>
      </c>
      <c r="V116" s="63">
        <v>0.439090909090909</v>
      </c>
      <c r="W116" s="64">
        <f t="shared" si="10"/>
        <v>10.3243616287095</v>
      </c>
      <c r="X116" s="63">
        <v>4.53333333333333</v>
      </c>
      <c r="Y116" s="72">
        <f t="shared" si="11"/>
        <v>1</v>
      </c>
      <c r="Z116" s="70">
        <f>VLOOKUP(B116,[2]Sheet1!$B:$W,22,0)</f>
        <v>0</v>
      </c>
      <c r="AA116" s="63">
        <v>3.48</v>
      </c>
      <c r="AB116" s="71">
        <f t="shared" si="12"/>
        <v>1.30268199233716</v>
      </c>
      <c r="AC116" s="64">
        <f>VLOOKUP(B116,[3]第三批!$K:$R,8,0)</f>
        <v>0.439090909090909</v>
      </c>
      <c r="AD116" s="64">
        <f t="shared" si="13"/>
        <v>10.3243616287095</v>
      </c>
      <c r="AE116" s="64">
        <v>0.439090909090909</v>
      </c>
      <c r="AF116" s="64">
        <f t="shared" si="14"/>
        <v>10.3243616287095</v>
      </c>
    </row>
    <row r="117" ht="27" customHeight="1" spans="1:32">
      <c r="A117" s="33">
        <v>116</v>
      </c>
      <c r="B117" s="34" t="s">
        <v>331</v>
      </c>
      <c r="C117" s="46"/>
      <c r="D117" s="34" t="str">
        <f>VLOOKUP(B117,[1]第三批!$C:$E,3,0)</f>
        <v>代表品</v>
      </c>
      <c r="E117" s="34" t="s">
        <v>56</v>
      </c>
      <c r="F117" s="36" t="s">
        <v>35</v>
      </c>
      <c r="G117" s="36" t="s">
        <v>301</v>
      </c>
      <c r="H117" s="36" t="s">
        <v>302</v>
      </c>
      <c r="I117" s="34">
        <v>0</v>
      </c>
      <c r="J117" s="34">
        <v>1.25</v>
      </c>
      <c r="K117" s="36" t="s">
        <v>332</v>
      </c>
      <c r="L117" s="33">
        <v>9</v>
      </c>
      <c r="M117" s="36" t="s">
        <v>97</v>
      </c>
      <c r="N117" s="36" t="s">
        <v>333</v>
      </c>
      <c r="O117" s="36" t="s">
        <v>41</v>
      </c>
      <c r="P117" s="53">
        <v>9.9</v>
      </c>
      <c r="Q117" s="61">
        <v>3</v>
      </c>
      <c r="R117" s="62">
        <f t="shared" si="8"/>
        <v>3.3</v>
      </c>
      <c r="S117" s="62">
        <v>1.1715</v>
      </c>
      <c r="T117" s="62">
        <f t="shared" si="15"/>
        <v>2.8169014084507</v>
      </c>
      <c r="U117" s="63">
        <f t="shared" si="9"/>
        <v>2.64</v>
      </c>
      <c r="V117" s="63">
        <v>0.439090909090909</v>
      </c>
      <c r="W117" s="64">
        <f t="shared" si="10"/>
        <v>6.01242236024845</v>
      </c>
      <c r="X117" s="63">
        <v>2.64</v>
      </c>
      <c r="Y117" s="72">
        <f t="shared" si="11"/>
        <v>1</v>
      </c>
      <c r="Z117" s="70">
        <f>VLOOKUP(B117,[2]Sheet1!$B:$W,22,0)</f>
        <v>0</v>
      </c>
      <c r="AA117" s="63">
        <v>3.48</v>
      </c>
      <c r="AB117" s="71">
        <f t="shared" si="12"/>
        <v>0.758620689655172</v>
      </c>
      <c r="AC117" s="64">
        <f>VLOOKUP(B117,[3]第三批!$K:$R,8,0)</f>
        <v>0.439090909090909</v>
      </c>
      <c r="AD117" s="64">
        <f t="shared" si="13"/>
        <v>6.01242236024845</v>
      </c>
      <c r="AE117" s="64">
        <v>0.439090909090909</v>
      </c>
      <c r="AF117" s="64">
        <f t="shared" si="14"/>
        <v>6.01242236024845</v>
      </c>
    </row>
    <row r="118" ht="27" customHeight="1" spans="1:32">
      <c r="A118" s="33">
        <v>117</v>
      </c>
      <c r="B118" s="34" t="s">
        <v>334</v>
      </c>
      <c r="C118" s="46"/>
      <c r="D118" s="34" t="str">
        <f>VLOOKUP(B118,[1]第三批!$C:$E,3,0)</f>
        <v>代表品</v>
      </c>
      <c r="E118" s="34" t="s">
        <v>56</v>
      </c>
      <c r="F118" s="36" t="s">
        <v>35</v>
      </c>
      <c r="G118" s="36" t="s">
        <v>285</v>
      </c>
      <c r="H118" s="36" t="s">
        <v>335</v>
      </c>
      <c r="I118" s="34">
        <v>0</v>
      </c>
      <c r="J118" s="34">
        <v>1</v>
      </c>
      <c r="K118" s="36" t="s">
        <v>336</v>
      </c>
      <c r="L118" s="33">
        <v>60</v>
      </c>
      <c r="M118" s="36" t="s">
        <v>61</v>
      </c>
      <c r="N118" s="34" t="s">
        <v>337</v>
      </c>
      <c r="O118" s="36" t="s">
        <v>41</v>
      </c>
      <c r="P118" s="51">
        <v>15.79</v>
      </c>
      <c r="Q118" s="61">
        <v>10.5</v>
      </c>
      <c r="R118" s="62">
        <f t="shared" si="8"/>
        <v>2.76325</v>
      </c>
      <c r="S118" s="62">
        <v>1.1715</v>
      </c>
      <c r="T118" s="62">
        <f t="shared" si="15"/>
        <v>2.35872812633376</v>
      </c>
      <c r="U118" s="63">
        <f t="shared" si="9"/>
        <v>2.76325</v>
      </c>
      <c r="V118" s="63">
        <v>0.439090909090909</v>
      </c>
      <c r="W118" s="64">
        <f t="shared" si="10"/>
        <v>6.29311594202899</v>
      </c>
      <c r="X118" s="63">
        <v>2.76325</v>
      </c>
      <c r="Y118" s="72">
        <f t="shared" si="11"/>
        <v>1</v>
      </c>
      <c r="Z118" s="70">
        <f>VLOOKUP(B118,[2]Sheet1!$B:$W,22,0)</f>
        <v>0</v>
      </c>
      <c r="AA118" s="63">
        <v>3.48</v>
      </c>
      <c r="AB118" s="71">
        <f t="shared" si="12"/>
        <v>0.794037356321839</v>
      </c>
      <c r="AC118" s="64">
        <f>VLOOKUP(B118,[3]第三批!$K:$R,8,0)</f>
        <v>0.439090909090909</v>
      </c>
      <c r="AD118" s="64">
        <f t="shared" si="13"/>
        <v>6.29311594202899</v>
      </c>
      <c r="AE118" s="64">
        <v>0.439090909090909</v>
      </c>
      <c r="AF118" s="64">
        <f t="shared" si="14"/>
        <v>6.29311594202899</v>
      </c>
    </row>
    <row r="119" ht="27" customHeight="1" spans="1:32">
      <c r="A119" s="33">
        <v>118</v>
      </c>
      <c r="B119" s="34" t="s">
        <v>338</v>
      </c>
      <c r="C119" s="46"/>
      <c r="D119" s="34" t="str">
        <f>VLOOKUP(B119,[1]第三批!$C:$E,3,0)</f>
        <v>代表品</v>
      </c>
      <c r="E119" s="34" t="s">
        <v>56</v>
      </c>
      <c r="F119" s="36" t="s">
        <v>35</v>
      </c>
      <c r="G119" s="36" t="s">
        <v>339</v>
      </c>
      <c r="H119" s="36" t="s">
        <v>37</v>
      </c>
      <c r="I119" s="34">
        <v>0</v>
      </c>
      <c r="J119" s="34">
        <v>1</v>
      </c>
      <c r="K119" s="36" t="s">
        <v>47</v>
      </c>
      <c r="L119" s="33">
        <v>24</v>
      </c>
      <c r="M119" s="36" t="s">
        <v>39</v>
      </c>
      <c r="N119" s="34" t="s">
        <v>340</v>
      </c>
      <c r="O119" s="36" t="s">
        <v>41</v>
      </c>
      <c r="P119" s="51">
        <v>6.38</v>
      </c>
      <c r="Q119" s="61">
        <v>10.5</v>
      </c>
      <c r="R119" s="62">
        <f t="shared" si="8"/>
        <v>2.79125</v>
      </c>
      <c r="S119" s="62">
        <v>1.1715</v>
      </c>
      <c r="T119" s="62">
        <f t="shared" si="15"/>
        <v>2.38262910798122</v>
      </c>
      <c r="U119" s="63">
        <f t="shared" si="9"/>
        <v>2.79125</v>
      </c>
      <c r="V119" s="63">
        <v>0.439090909090909</v>
      </c>
      <c r="W119" s="64">
        <f t="shared" si="10"/>
        <v>6.35688405797102</v>
      </c>
      <c r="X119" s="63">
        <v>2.79125</v>
      </c>
      <c r="Y119" s="72">
        <f t="shared" si="11"/>
        <v>1</v>
      </c>
      <c r="Z119" s="70">
        <f>VLOOKUP(B119,[2]Sheet1!$B:$W,22,0)</f>
        <v>0</v>
      </c>
      <c r="AA119" s="63">
        <v>3.48</v>
      </c>
      <c r="AB119" s="71">
        <f t="shared" si="12"/>
        <v>0.802083333333333</v>
      </c>
      <c r="AC119" s="64">
        <f>VLOOKUP(B119,[3]第三批!$K:$R,8,0)</f>
        <v>0.439090909090909</v>
      </c>
      <c r="AD119" s="64">
        <f t="shared" si="13"/>
        <v>6.35688405797102</v>
      </c>
      <c r="AE119" s="64">
        <v>0.439090909090909</v>
      </c>
      <c r="AF119" s="64">
        <f t="shared" si="14"/>
        <v>6.35688405797102</v>
      </c>
    </row>
    <row r="120" ht="40.5" customHeight="1" spans="1:32">
      <c r="A120" s="33">
        <v>119</v>
      </c>
      <c r="B120" s="34" t="s">
        <v>341</v>
      </c>
      <c r="C120" s="46"/>
      <c r="D120" s="34"/>
      <c r="E120" s="34" t="s">
        <v>56</v>
      </c>
      <c r="F120" s="36" t="s">
        <v>35</v>
      </c>
      <c r="G120" s="36" t="s">
        <v>285</v>
      </c>
      <c r="H120" s="36" t="s">
        <v>342</v>
      </c>
      <c r="I120" s="34" t="e">
        <v>#N/A</v>
      </c>
      <c r="J120" s="34">
        <v>1</v>
      </c>
      <c r="K120" s="36" t="s">
        <v>336</v>
      </c>
      <c r="L120" s="33">
        <v>60</v>
      </c>
      <c r="M120" s="36" t="s">
        <v>61</v>
      </c>
      <c r="N120" s="34" t="s">
        <v>343</v>
      </c>
      <c r="O120" s="36" t="s">
        <v>128</v>
      </c>
      <c r="P120" s="51">
        <v>2.74</v>
      </c>
      <c r="Q120" s="61">
        <v>10.5</v>
      </c>
      <c r="R120" s="62">
        <f t="shared" si="8"/>
        <v>0.4795</v>
      </c>
      <c r="S120" s="62">
        <v>1.1715</v>
      </c>
      <c r="T120" s="62">
        <f t="shared" si="15"/>
        <v>0.409304310712761</v>
      </c>
      <c r="U120" s="63">
        <f t="shared" si="9"/>
        <v>0.4795</v>
      </c>
      <c r="V120" s="63">
        <v>0.439090909090909</v>
      </c>
      <c r="W120" s="64">
        <f t="shared" si="10"/>
        <v>1.09202898550725</v>
      </c>
      <c r="X120" s="63">
        <v>0.46025</v>
      </c>
      <c r="Y120" s="64">
        <f t="shared" si="11"/>
        <v>1.04182509505703</v>
      </c>
      <c r="Z120" s="70">
        <f>VLOOKUP(B120,[2]Sheet1!$B:$W,22,0)</f>
        <v>1</v>
      </c>
      <c r="AA120" s="63">
        <v>3.48</v>
      </c>
      <c r="AB120" s="71">
        <f t="shared" si="12"/>
        <v>0.137787356321839</v>
      </c>
      <c r="AC120" s="64">
        <f>VLOOKUP(B120,[3]第三批!$K:$R,8,0)</f>
        <v>0.439090909090909</v>
      </c>
      <c r="AD120" s="64">
        <f t="shared" si="13"/>
        <v>1.09202898550725</v>
      </c>
      <c r="AE120" s="64">
        <v>0.439090909090909</v>
      </c>
      <c r="AF120" s="64">
        <f t="shared" si="14"/>
        <v>1.09202898550725</v>
      </c>
    </row>
    <row r="121" ht="40.5" customHeight="1" spans="1:32">
      <c r="A121" s="33">
        <v>120</v>
      </c>
      <c r="B121" s="34" t="s">
        <v>344</v>
      </c>
      <c r="C121" s="46"/>
      <c r="D121" s="34"/>
      <c r="E121" s="34" t="s">
        <v>56</v>
      </c>
      <c r="F121" s="36" t="s">
        <v>35</v>
      </c>
      <c r="G121" s="36" t="s">
        <v>285</v>
      </c>
      <c r="H121" s="36" t="s">
        <v>342</v>
      </c>
      <c r="I121" s="34" t="e">
        <v>#N/A</v>
      </c>
      <c r="J121" s="34">
        <v>1</v>
      </c>
      <c r="K121" s="36" t="s">
        <v>336</v>
      </c>
      <c r="L121" s="33">
        <v>90</v>
      </c>
      <c r="M121" s="36" t="s">
        <v>61</v>
      </c>
      <c r="N121" s="34" t="s">
        <v>343</v>
      </c>
      <c r="O121" s="36" t="s">
        <v>128</v>
      </c>
      <c r="P121" s="51">
        <v>4.04</v>
      </c>
      <c r="Q121" s="61">
        <v>10.5</v>
      </c>
      <c r="R121" s="62">
        <f t="shared" si="8"/>
        <v>0.471333333333333</v>
      </c>
      <c r="S121" s="62">
        <v>1.1715</v>
      </c>
      <c r="T121" s="62">
        <f t="shared" si="15"/>
        <v>0.402333191065585</v>
      </c>
      <c r="U121" s="63">
        <f t="shared" si="9"/>
        <v>0.471333333333333</v>
      </c>
      <c r="V121" s="63">
        <v>0.439090909090909</v>
      </c>
      <c r="W121" s="64">
        <f t="shared" si="10"/>
        <v>1.07342995169082</v>
      </c>
      <c r="X121" s="63">
        <v>0.46025</v>
      </c>
      <c r="Y121" s="64">
        <f t="shared" si="11"/>
        <v>1.02408111533587</v>
      </c>
      <c r="Z121" s="70">
        <f>VLOOKUP(B121,[2]Sheet1!$B:$W,22,0)</f>
        <v>1</v>
      </c>
      <c r="AA121" s="63">
        <v>3.48</v>
      </c>
      <c r="AB121" s="71">
        <f t="shared" si="12"/>
        <v>0.13544061302682</v>
      </c>
      <c r="AC121" s="64">
        <f>VLOOKUP(B121,[3]第三批!$K:$R,8,0)</f>
        <v>0.439090909090909</v>
      </c>
      <c r="AD121" s="64">
        <f t="shared" si="13"/>
        <v>1.07342995169082</v>
      </c>
      <c r="AE121" s="64">
        <v>0.439090909090909</v>
      </c>
      <c r="AF121" s="64">
        <f t="shared" si="14"/>
        <v>1.07342995169082</v>
      </c>
    </row>
    <row r="122" ht="40.5" customHeight="1" spans="1:32">
      <c r="A122" s="33">
        <v>121</v>
      </c>
      <c r="B122" s="34" t="s">
        <v>345</v>
      </c>
      <c r="C122" s="47"/>
      <c r="D122" s="34"/>
      <c r="E122" s="34" t="s">
        <v>56</v>
      </c>
      <c r="F122" s="36" t="s">
        <v>35</v>
      </c>
      <c r="G122" s="36" t="s">
        <v>285</v>
      </c>
      <c r="H122" s="36" t="s">
        <v>342</v>
      </c>
      <c r="I122" s="34" t="e">
        <v>#N/A</v>
      </c>
      <c r="J122" s="34">
        <v>1</v>
      </c>
      <c r="K122" s="36" t="s">
        <v>336</v>
      </c>
      <c r="L122" s="33">
        <v>180</v>
      </c>
      <c r="M122" s="36" t="s">
        <v>61</v>
      </c>
      <c r="N122" s="34" t="s">
        <v>343</v>
      </c>
      <c r="O122" s="36" t="s">
        <v>128</v>
      </c>
      <c r="P122" s="51">
        <v>7.89</v>
      </c>
      <c r="Q122" s="61">
        <v>10.5</v>
      </c>
      <c r="R122" s="62">
        <f t="shared" si="8"/>
        <v>0.46025</v>
      </c>
      <c r="S122" s="62">
        <v>1.1715</v>
      </c>
      <c r="T122" s="62">
        <f t="shared" si="15"/>
        <v>0.392872385830132</v>
      </c>
      <c r="U122" s="63">
        <f t="shared" si="9"/>
        <v>0.46025</v>
      </c>
      <c r="V122" s="63">
        <v>0.439090909090909</v>
      </c>
      <c r="W122" s="64">
        <f t="shared" si="10"/>
        <v>1.0481884057971</v>
      </c>
      <c r="X122" s="63">
        <v>0.46025</v>
      </c>
      <c r="Y122" s="64">
        <f t="shared" si="11"/>
        <v>1</v>
      </c>
      <c r="Z122" s="70">
        <f>VLOOKUP(B122,[2]Sheet1!$B:$W,22,0)</f>
        <v>0</v>
      </c>
      <c r="AA122" s="63">
        <v>3.48</v>
      </c>
      <c r="AB122" s="71">
        <f t="shared" si="12"/>
        <v>0.132255747126437</v>
      </c>
      <c r="AC122" s="64">
        <f>VLOOKUP(B122,[3]第三批!$K:$R,8,0)</f>
        <v>0.439090909090909</v>
      </c>
      <c r="AD122" s="64">
        <f t="shared" si="13"/>
        <v>1.0481884057971</v>
      </c>
      <c r="AE122" s="64">
        <v>0.439090909090909</v>
      </c>
      <c r="AF122" s="64">
        <f t="shared" si="14"/>
        <v>1.0481884057971</v>
      </c>
    </row>
    <row r="123" ht="27" customHeight="1" spans="1:32">
      <c r="A123" s="33">
        <v>122</v>
      </c>
      <c r="B123" s="34" t="s">
        <v>346</v>
      </c>
      <c r="C123" s="45" t="s">
        <v>347</v>
      </c>
      <c r="D123" s="34" t="str">
        <f>VLOOKUP(B123,[1]第三批!$C:$E,3,0)</f>
        <v>代表品</v>
      </c>
      <c r="E123" s="34" t="s">
        <v>34</v>
      </c>
      <c r="F123" s="36" t="s">
        <v>35</v>
      </c>
      <c r="G123" s="36" t="s">
        <v>348</v>
      </c>
      <c r="H123" s="36" t="s">
        <v>229</v>
      </c>
      <c r="I123" s="34">
        <v>0</v>
      </c>
      <c r="J123" s="34">
        <v>1.125</v>
      </c>
      <c r="K123" s="36" t="s">
        <v>233</v>
      </c>
      <c r="L123" s="33">
        <v>10</v>
      </c>
      <c r="M123" s="36" t="s">
        <v>120</v>
      </c>
      <c r="N123" s="34" t="s">
        <v>349</v>
      </c>
      <c r="O123" s="36" t="s">
        <v>41</v>
      </c>
      <c r="P123" s="53">
        <v>11.3</v>
      </c>
      <c r="Q123" s="61">
        <v>3</v>
      </c>
      <c r="R123" s="62">
        <f t="shared" si="8"/>
        <v>3.39</v>
      </c>
      <c r="S123" s="62">
        <v>2.898</v>
      </c>
      <c r="T123" s="62">
        <f t="shared" si="15"/>
        <v>1.16977225672878</v>
      </c>
      <c r="U123" s="63">
        <f t="shared" si="9"/>
        <v>3.01333333333333</v>
      </c>
      <c r="V123" s="63">
        <v>1.2</v>
      </c>
      <c r="W123" s="64">
        <f t="shared" si="10"/>
        <v>2.51111111111111</v>
      </c>
      <c r="X123" s="63">
        <v>3.01333333333333</v>
      </c>
      <c r="Y123" s="64">
        <f t="shared" si="11"/>
        <v>1</v>
      </c>
      <c r="Z123" s="70">
        <f>VLOOKUP(B123,[2]Sheet1!$B:$W,22,0)</f>
        <v>0</v>
      </c>
      <c r="AA123" s="63">
        <v>8.19</v>
      </c>
      <c r="AB123" s="71">
        <f t="shared" si="12"/>
        <v>0.367928367928368</v>
      </c>
      <c r="AC123" s="64">
        <f>VLOOKUP(B123,[3]第三批!$K:$R,8,0)</f>
        <v>1.2</v>
      </c>
      <c r="AD123" s="64">
        <f t="shared" si="13"/>
        <v>2.51111111111111</v>
      </c>
      <c r="AE123" s="64">
        <v>1.2</v>
      </c>
      <c r="AF123" s="64">
        <f t="shared" si="14"/>
        <v>2.51111111111111</v>
      </c>
    </row>
    <row r="124" ht="27" customHeight="1" spans="1:32">
      <c r="A124" s="33">
        <v>123</v>
      </c>
      <c r="B124" s="34" t="s">
        <v>350</v>
      </c>
      <c r="C124" s="46"/>
      <c r="D124" s="34"/>
      <c r="E124" s="34" t="s">
        <v>34</v>
      </c>
      <c r="F124" s="36" t="s">
        <v>35</v>
      </c>
      <c r="G124" s="36" t="s">
        <v>351</v>
      </c>
      <c r="H124" s="36" t="s">
        <v>229</v>
      </c>
      <c r="I124" s="34" t="e">
        <v>#N/A</v>
      </c>
      <c r="J124" s="34">
        <v>1.125</v>
      </c>
      <c r="K124" s="36" t="s">
        <v>233</v>
      </c>
      <c r="L124" s="33">
        <v>10</v>
      </c>
      <c r="M124" s="36" t="s">
        <v>120</v>
      </c>
      <c r="N124" s="34" t="s">
        <v>349</v>
      </c>
      <c r="O124" s="36" t="s">
        <v>41</v>
      </c>
      <c r="P124" s="54">
        <v>50</v>
      </c>
      <c r="Q124" s="61">
        <v>3</v>
      </c>
      <c r="R124" s="62">
        <f t="shared" si="8"/>
        <v>15</v>
      </c>
      <c r="S124" s="62">
        <v>2.898</v>
      </c>
      <c r="T124" s="62">
        <f t="shared" si="15"/>
        <v>5.175983436853</v>
      </c>
      <c r="U124" s="63">
        <f t="shared" si="9"/>
        <v>13.3333333333333</v>
      </c>
      <c r="V124" s="63">
        <v>1.2</v>
      </c>
      <c r="W124" s="64">
        <f t="shared" si="10"/>
        <v>11.1111111111111</v>
      </c>
      <c r="X124" s="63">
        <v>3.01333333333333</v>
      </c>
      <c r="Y124" s="72">
        <f t="shared" si="11"/>
        <v>4.42477876106195</v>
      </c>
      <c r="Z124" s="70">
        <f>VLOOKUP(B124,[2]Sheet1!$B:$W,22,0)</f>
        <v>1</v>
      </c>
      <c r="AA124" s="63">
        <v>8.19</v>
      </c>
      <c r="AB124" s="71">
        <f t="shared" si="12"/>
        <v>1.62800162800163</v>
      </c>
      <c r="AC124" s="64">
        <f>VLOOKUP(B124,[3]第三批!$K:$R,8,0)</f>
        <v>1.2</v>
      </c>
      <c r="AD124" s="64">
        <f t="shared" si="13"/>
        <v>11.1111111111111</v>
      </c>
      <c r="AE124" s="64">
        <v>1.2</v>
      </c>
      <c r="AF124" s="64">
        <f t="shared" si="14"/>
        <v>11.1111111111111</v>
      </c>
    </row>
    <row r="125" ht="40.5" customHeight="1" spans="1:32">
      <c r="A125" s="33">
        <v>124</v>
      </c>
      <c r="B125" s="34" t="s">
        <v>352</v>
      </c>
      <c r="C125" s="46"/>
      <c r="D125" s="34" t="str">
        <f>VLOOKUP(B125,[1]第三批!$C:$E,3,0)</f>
        <v>代表品</v>
      </c>
      <c r="E125" s="34" t="s">
        <v>34</v>
      </c>
      <c r="F125" s="36" t="s">
        <v>35</v>
      </c>
      <c r="G125" s="36" t="s">
        <v>351</v>
      </c>
      <c r="H125" s="36" t="s">
        <v>353</v>
      </c>
      <c r="I125" s="34">
        <v>0</v>
      </c>
      <c r="J125" s="34">
        <v>1.125</v>
      </c>
      <c r="K125" s="40" t="s">
        <v>354</v>
      </c>
      <c r="L125" s="33">
        <v>6</v>
      </c>
      <c r="M125" s="36" t="s">
        <v>120</v>
      </c>
      <c r="N125" s="34" t="s">
        <v>355</v>
      </c>
      <c r="O125" s="36" t="s">
        <v>41</v>
      </c>
      <c r="P125" s="53">
        <v>21.5</v>
      </c>
      <c r="Q125" s="61">
        <v>3</v>
      </c>
      <c r="R125" s="62">
        <f t="shared" si="8"/>
        <v>10.75</v>
      </c>
      <c r="S125" s="62">
        <v>2.898</v>
      </c>
      <c r="T125" s="62">
        <f t="shared" si="15"/>
        <v>3.70945479641132</v>
      </c>
      <c r="U125" s="63">
        <f t="shared" si="9"/>
        <v>9.55555555555556</v>
      </c>
      <c r="V125" s="63">
        <v>1.2</v>
      </c>
      <c r="W125" s="64">
        <f t="shared" si="10"/>
        <v>7.96296296296296</v>
      </c>
      <c r="X125" s="63">
        <v>9.55555555555556</v>
      </c>
      <c r="Y125" s="72">
        <f t="shared" si="11"/>
        <v>0.999999999999999</v>
      </c>
      <c r="Z125" s="70">
        <f>VLOOKUP(B125,[2]Sheet1!$B:$W,22,0)</f>
        <v>0</v>
      </c>
      <c r="AA125" s="63">
        <v>8.19</v>
      </c>
      <c r="AB125" s="71">
        <f t="shared" si="12"/>
        <v>1.16673450006783</v>
      </c>
      <c r="AC125" s="64">
        <f>VLOOKUP(B125,[3]第三批!$K:$R,8,0)</f>
        <v>1.2</v>
      </c>
      <c r="AD125" s="64">
        <f t="shared" si="13"/>
        <v>7.96296296296296</v>
      </c>
      <c r="AE125" s="64">
        <v>1.2</v>
      </c>
      <c r="AF125" s="64">
        <f t="shared" si="14"/>
        <v>7.96296296296296</v>
      </c>
    </row>
    <row r="126" ht="40.5" customHeight="1" spans="1:32">
      <c r="A126" s="33">
        <v>125</v>
      </c>
      <c r="B126" s="34" t="s">
        <v>356</v>
      </c>
      <c r="C126" s="46"/>
      <c r="D126" s="34"/>
      <c r="E126" s="34">
        <v>0</v>
      </c>
      <c r="F126" s="36" t="s">
        <v>35</v>
      </c>
      <c r="G126" s="36" t="s">
        <v>357</v>
      </c>
      <c r="H126" s="36" t="s">
        <v>358</v>
      </c>
      <c r="I126" s="34" t="e">
        <v>#N/A</v>
      </c>
      <c r="J126" s="34">
        <v>1</v>
      </c>
      <c r="K126" s="52" t="s">
        <v>68</v>
      </c>
      <c r="L126" s="33">
        <v>36</v>
      </c>
      <c r="M126" s="36" t="s">
        <v>39</v>
      </c>
      <c r="N126" s="34" t="s">
        <v>359</v>
      </c>
      <c r="O126" s="36" t="s">
        <v>41</v>
      </c>
      <c r="P126" s="51">
        <v>26.76</v>
      </c>
      <c r="Q126" s="61">
        <v>9</v>
      </c>
      <c r="R126" s="62">
        <f t="shared" si="8"/>
        <v>6.69</v>
      </c>
      <c r="S126" s="62">
        <v>2.898</v>
      </c>
      <c r="T126" s="62">
        <f t="shared" si="15"/>
        <v>2.30848861283644</v>
      </c>
      <c r="U126" s="63">
        <f t="shared" si="9"/>
        <v>6.69</v>
      </c>
      <c r="V126" s="63">
        <v>1.2</v>
      </c>
      <c r="W126" s="64">
        <f t="shared" si="10"/>
        <v>5.575</v>
      </c>
      <c r="X126" s="63">
        <v>6.69</v>
      </c>
      <c r="Y126" s="72">
        <f t="shared" si="11"/>
        <v>1</v>
      </c>
      <c r="Z126" s="70">
        <f>VLOOKUP(B126,[2]Sheet1!$B:$W,22,0)</f>
        <v>0</v>
      </c>
      <c r="AA126" s="63">
        <v>8.19</v>
      </c>
      <c r="AB126" s="71">
        <f t="shared" si="12"/>
        <v>0.816849816849817</v>
      </c>
      <c r="AC126" s="64">
        <f>VLOOKUP(B126,[3]第三批!$K:$R,8,0)</f>
        <v>1.2</v>
      </c>
      <c r="AD126" s="64">
        <f t="shared" si="13"/>
        <v>5.575</v>
      </c>
      <c r="AE126" s="64">
        <v>1.2</v>
      </c>
      <c r="AF126" s="64">
        <f t="shared" si="14"/>
        <v>5.575</v>
      </c>
    </row>
    <row r="127" ht="40.5" customHeight="1" spans="1:32">
      <c r="A127" s="33">
        <v>126</v>
      </c>
      <c r="B127" s="34" t="s">
        <v>360</v>
      </c>
      <c r="C127" s="46"/>
      <c r="D127" s="34"/>
      <c r="E127" s="34">
        <v>0</v>
      </c>
      <c r="F127" s="36" t="s">
        <v>35</v>
      </c>
      <c r="G127" s="36" t="s">
        <v>357</v>
      </c>
      <c r="H127" s="36" t="s">
        <v>37</v>
      </c>
      <c r="I127" s="34" t="e">
        <v>#N/A</v>
      </c>
      <c r="J127" s="34">
        <v>1</v>
      </c>
      <c r="K127" s="52" t="s">
        <v>68</v>
      </c>
      <c r="L127" s="33">
        <v>12</v>
      </c>
      <c r="M127" s="36" t="s">
        <v>39</v>
      </c>
      <c r="N127" s="34" t="s">
        <v>359</v>
      </c>
      <c r="O127" s="36" t="s">
        <v>41</v>
      </c>
      <c r="P127" s="51">
        <v>9.28</v>
      </c>
      <c r="Q127" s="61">
        <v>9</v>
      </c>
      <c r="R127" s="62">
        <f t="shared" si="8"/>
        <v>6.96</v>
      </c>
      <c r="S127" s="62">
        <v>2.898</v>
      </c>
      <c r="T127" s="62">
        <f t="shared" si="15"/>
        <v>2.40165631469979</v>
      </c>
      <c r="U127" s="63">
        <f t="shared" si="9"/>
        <v>6.96</v>
      </c>
      <c r="V127" s="63">
        <v>1.2</v>
      </c>
      <c r="W127" s="64">
        <f t="shared" si="10"/>
        <v>5.8</v>
      </c>
      <c r="X127" s="63">
        <v>6.69</v>
      </c>
      <c r="Y127" s="72">
        <f t="shared" si="11"/>
        <v>1.04035874439462</v>
      </c>
      <c r="Z127" s="70">
        <f>VLOOKUP(B127,[2]Sheet1!$B:$W,22,0)</f>
        <v>1</v>
      </c>
      <c r="AA127" s="63">
        <v>8.19</v>
      </c>
      <c r="AB127" s="71">
        <f t="shared" si="12"/>
        <v>0.84981684981685</v>
      </c>
      <c r="AC127" s="64">
        <f>VLOOKUP(B127,[3]第三批!$K:$R,8,0)</f>
        <v>1.2</v>
      </c>
      <c r="AD127" s="64">
        <f t="shared" si="13"/>
        <v>5.8</v>
      </c>
      <c r="AE127" s="64">
        <v>1.2</v>
      </c>
      <c r="AF127" s="64">
        <f t="shared" si="14"/>
        <v>5.8</v>
      </c>
    </row>
    <row r="128" ht="54" customHeight="1" spans="1:32">
      <c r="A128" s="33">
        <v>127</v>
      </c>
      <c r="B128" s="34" t="s">
        <v>361</v>
      </c>
      <c r="C128" s="46"/>
      <c r="D128" s="34"/>
      <c r="E128" s="34">
        <v>0</v>
      </c>
      <c r="F128" s="36" t="s">
        <v>35</v>
      </c>
      <c r="G128" s="36" t="s">
        <v>362</v>
      </c>
      <c r="H128" s="36" t="s">
        <v>302</v>
      </c>
      <c r="I128" s="34" t="e">
        <v>#N/A</v>
      </c>
      <c r="J128" s="34">
        <v>1.25</v>
      </c>
      <c r="K128" s="40" t="s">
        <v>363</v>
      </c>
      <c r="L128" s="33">
        <v>12</v>
      </c>
      <c r="M128" s="36" t="s">
        <v>97</v>
      </c>
      <c r="N128" s="34" t="s">
        <v>364</v>
      </c>
      <c r="O128" s="36" t="s">
        <v>41</v>
      </c>
      <c r="P128" s="51">
        <v>45.59</v>
      </c>
      <c r="Q128" s="61">
        <v>3</v>
      </c>
      <c r="R128" s="62">
        <f t="shared" si="8"/>
        <v>11.3975</v>
      </c>
      <c r="S128" s="62">
        <v>2.898</v>
      </c>
      <c r="T128" s="62">
        <f t="shared" si="15"/>
        <v>3.93288474810214</v>
      </c>
      <c r="U128" s="63">
        <f t="shared" si="9"/>
        <v>9.118</v>
      </c>
      <c r="V128" s="63">
        <v>1.2</v>
      </c>
      <c r="W128" s="64">
        <f t="shared" si="10"/>
        <v>7.59833333333333</v>
      </c>
      <c r="X128" s="63">
        <v>9.117</v>
      </c>
      <c r="Y128" s="72">
        <f t="shared" si="11"/>
        <v>1.00010968520347</v>
      </c>
      <c r="Z128" s="70">
        <f>VLOOKUP(B128,[2]Sheet1!$B:$W,22,0)</f>
        <v>0</v>
      </c>
      <c r="AA128" s="63">
        <v>8.19</v>
      </c>
      <c r="AB128" s="71">
        <f t="shared" si="12"/>
        <v>1.11330891330891</v>
      </c>
      <c r="AC128" s="64">
        <f>VLOOKUP(B128,[3]第三批!$K:$R,8,0)</f>
        <v>1.2</v>
      </c>
      <c r="AD128" s="64">
        <f t="shared" si="13"/>
        <v>7.59833333333333</v>
      </c>
      <c r="AE128" s="64">
        <v>1.2</v>
      </c>
      <c r="AF128" s="64">
        <f t="shared" si="14"/>
        <v>7.59833333333333</v>
      </c>
    </row>
    <row r="129" ht="54" customHeight="1" spans="1:32">
      <c r="A129" s="33">
        <v>128</v>
      </c>
      <c r="B129" s="34" t="s">
        <v>365</v>
      </c>
      <c r="C129" s="46"/>
      <c r="D129" s="34"/>
      <c r="E129" s="34">
        <v>0</v>
      </c>
      <c r="F129" s="36" t="s">
        <v>35</v>
      </c>
      <c r="G129" s="36" t="s">
        <v>362</v>
      </c>
      <c r="H129" s="36" t="s">
        <v>302</v>
      </c>
      <c r="I129" s="34" t="e">
        <v>#N/A</v>
      </c>
      <c r="J129" s="34">
        <v>1.25</v>
      </c>
      <c r="K129" s="40" t="s">
        <v>363</v>
      </c>
      <c r="L129" s="33">
        <v>8</v>
      </c>
      <c r="M129" s="36" t="s">
        <v>97</v>
      </c>
      <c r="N129" s="34" t="s">
        <v>364</v>
      </c>
      <c r="O129" s="36" t="s">
        <v>41</v>
      </c>
      <c r="P129" s="51">
        <v>30.39</v>
      </c>
      <c r="Q129" s="61">
        <v>3</v>
      </c>
      <c r="R129" s="62">
        <f t="shared" si="8"/>
        <v>11.39625</v>
      </c>
      <c r="S129" s="62">
        <v>2.898</v>
      </c>
      <c r="T129" s="62">
        <f t="shared" si="15"/>
        <v>3.93245341614907</v>
      </c>
      <c r="U129" s="63">
        <f t="shared" si="9"/>
        <v>9.117</v>
      </c>
      <c r="V129" s="63">
        <v>1.2</v>
      </c>
      <c r="W129" s="64">
        <f t="shared" si="10"/>
        <v>7.5975</v>
      </c>
      <c r="X129" s="63">
        <v>9.117</v>
      </c>
      <c r="Y129" s="72">
        <f t="shared" si="11"/>
        <v>1</v>
      </c>
      <c r="Z129" s="70">
        <f>VLOOKUP(B129,[2]Sheet1!$B:$W,22,0)</f>
        <v>0</v>
      </c>
      <c r="AA129" s="63">
        <v>8.19</v>
      </c>
      <c r="AB129" s="71">
        <f t="shared" si="12"/>
        <v>1.11318681318681</v>
      </c>
      <c r="AC129" s="64">
        <f>VLOOKUP(B129,[3]第三批!$K:$R,8,0)</f>
        <v>1.2</v>
      </c>
      <c r="AD129" s="64">
        <f t="shared" si="13"/>
        <v>7.5975</v>
      </c>
      <c r="AE129" s="64">
        <v>1.2</v>
      </c>
      <c r="AF129" s="64">
        <f t="shared" si="14"/>
        <v>7.5975</v>
      </c>
    </row>
    <row r="130" ht="54" customHeight="1" spans="1:32">
      <c r="A130" s="33">
        <v>129</v>
      </c>
      <c r="B130" s="34" t="s">
        <v>366</v>
      </c>
      <c r="C130" s="46"/>
      <c r="D130" s="34" t="str">
        <f>VLOOKUP(B130,[1]第三批!$C:$E,3,0)</f>
        <v>代表品</v>
      </c>
      <c r="E130" s="34" t="s">
        <v>34</v>
      </c>
      <c r="F130" s="36" t="s">
        <v>35</v>
      </c>
      <c r="G130" s="36" t="s">
        <v>351</v>
      </c>
      <c r="H130" s="36" t="s">
        <v>236</v>
      </c>
      <c r="I130" s="34">
        <v>0</v>
      </c>
      <c r="J130" s="34">
        <v>1.125</v>
      </c>
      <c r="K130" s="36" t="s">
        <v>230</v>
      </c>
      <c r="L130" s="33">
        <v>10</v>
      </c>
      <c r="M130" s="36" t="s">
        <v>120</v>
      </c>
      <c r="N130" s="36" t="s">
        <v>367</v>
      </c>
      <c r="O130" s="36" t="s">
        <v>41</v>
      </c>
      <c r="P130" s="53">
        <v>31.3</v>
      </c>
      <c r="Q130" s="61">
        <v>3</v>
      </c>
      <c r="R130" s="62">
        <f>P130/L130*Q130</f>
        <v>9.39</v>
      </c>
      <c r="S130" s="62">
        <v>2.898</v>
      </c>
      <c r="T130" s="62">
        <f t="shared" si="15"/>
        <v>3.24016563146998</v>
      </c>
      <c r="U130" s="63">
        <f>P130/L130*Q130/J130</f>
        <v>8.34666666666667</v>
      </c>
      <c r="V130" s="63">
        <v>1.2</v>
      </c>
      <c r="W130" s="64">
        <f>U130/V130</f>
        <v>6.95555555555556</v>
      </c>
      <c r="X130" s="63">
        <v>8.34666666666667</v>
      </c>
      <c r="Y130" s="72">
        <f>U130/X130</f>
        <v>1</v>
      </c>
      <c r="Z130" s="70">
        <f>VLOOKUP(B130,[2]Sheet1!$B:$W,22,0)</f>
        <v>0</v>
      </c>
      <c r="AA130" s="63">
        <v>8.19</v>
      </c>
      <c r="AB130" s="71">
        <f>U130/AA130</f>
        <v>1.01912901912902</v>
      </c>
      <c r="AC130" s="64">
        <f>VLOOKUP(B130,[3]第三批!$K:$R,8,0)</f>
        <v>1.2</v>
      </c>
      <c r="AD130" s="64">
        <f>U130/AC130</f>
        <v>6.95555555555556</v>
      </c>
      <c r="AE130" s="64">
        <v>1.2</v>
      </c>
      <c r="AF130" s="64">
        <f>U130/AE130</f>
        <v>6.95555555555556</v>
      </c>
    </row>
    <row r="131" ht="27" customHeight="1" spans="1:32">
      <c r="A131" s="33">
        <v>130</v>
      </c>
      <c r="B131" s="34" t="s">
        <v>368</v>
      </c>
      <c r="C131" s="46"/>
      <c r="D131" s="34" t="str">
        <f>VLOOKUP(B131,[1]第三批!$C:$E,3,0)</f>
        <v>代表品</v>
      </c>
      <c r="E131" s="34" t="s">
        <v>34</v>
      </c>
      <c r="F131" s="36" t="s">
        <v>35</v>
      </c>
      <c r="G131" s="36" t="s">
        <v>351</v>
      </c>
      <c r="H131" s="36" t="s">
        <v>229</v>
      </c>
      <c r="I131" s="34">
        <v>0</v>
      </c>
      <c r="J131" s="34">
        <v>1.125</v>
      </c>
      <c r="K131" s="36" t="s">
        <v>230</v>
      </c>
      <c r="L131" s="33">
        <v>10</v>
      </c>
      <c r="M131" s="36" t="s">
        <v>120</v>
      </c>
      <c r="N131" s="34" t="s">
        <v>369</v>
      </c>
      <c r="O131" s="36" t="s">
        <v>41</v>
      </c>
      <c r="P131" s="51">
        <v>13.05</v>
      </c>
      <c r="Q131" s="61">
        <v>3</v>
      </c>
      <c r="R131" s="62">
        <f t="shared" ref="R131:R193" si="16">P131/L131*Q131</f>
        <v>3.915</v>
      </c>
      <c r="S131" s="62">
        <v>2.898</v>
      </c>
      <c r="T131" s="62">
        <f t="shared" ref="T131:T194" si="17">R131/S131</f>
        <v>1.35093167701863</v>
      </c>
      <c r="U131" s="63">
        <f t="shared" ref="U131:U193" si="18">P131/L131*Q131/J131</f>
        <v>3.48</v>
      </c>
      <c r="V131" s="63">
        <v>1.2</v>
      </c>
      <c r="W131" s="64">
        <f t="shared" ref="W131:W193" si="19">U131/V131</f>
        <v>2.9</v>
      </c>
      <c r="X131" s="63">
        <v>3.48</v>
      </c>
      <c r="Y131" s="64">
        <f t="shared" ref="Y131:Y193" si="20">U131/X131</f>
        <v>1</v>
      </c>
      <c r="Z131" s="70">
        <f>VLOOKUP(B131,[2]Sheet1!$B:$W,22,0)</f>
        <v>0</v>
      </c>
      <c r="AA131" s="63">
        <v>8.19</v>
      </c>
      <c r="AB131" s="71">
        <f t="shared" ref="AB131:AB193" si="21">U131/AA131</f>
        <v>0.424908424908425</v>
      </c>
      <c r="AC131" s="64">
        <f>VLOOKUP(B131,[3]第三批!$K:$R,8,0)</f>
        <v>1.2</v>
      </c>
      <c r="AD131" s="64">
        <f t="shared" ref="AD131:AD193" si="22">U131/AC131</f>
        <v>2.9</v>
      </c>
      <c r="AE131" s="64">
        <v>1.2</v>
      </c>
      <c r="AF131" s="64">
        <f t="shared" ref="AF131:AF193" si="23">U131/AE131</f>
        <v>2.9</v>
      </c>
    </row>
    <row r="132" ht="27" customHeight="1" spans="1:32">
      <c r="A132" s="33">
        <v>131</v>
      </c>
      <c r="B132" s="34" t="s">
        <v>370</v>
      </c>
      <c r="C132" s="46"/>
      <c r="D132" s="34" t="str">
        <f>VLOOKUP(B132,[1]第三批!$C:$E,3,0)</f>
        <v>代表品</v>
      </c>
      <c r="E132" s="34" t="s">
        <v>34</v>
      </c>
      <c r="F132" s="36" t="s">
        <v>35</v>
      </c>
      <c r="G132" s="36" t="s">
        <v>371</v>
      </c>
      <c r="H132" s="36" t="s">
        <v>229</v>
      </c>
      <c r="I132" s="34">
        <v>0</v>
      </c>
      <c r="J132" s="34">
        <v>1.125</v>
      </c>
      <c r="K132" s="36" t="s">
        <v>233</v>
      </c>
      <c r="L132" s="33">
        <v>10</v>
      </c>
      <c r="M132" s="36" t="s">
        <v>120</v>
      </c>
      <c r="N132" s="34" t="s">
        <v>372</v>
      </c>
      <c r="O132" s="36" t="s">
        <v>41</v>
      </c>
      <c r="P132" s="53">
        <v>39.8</v>
      </c>
      <c r="Q132" s="61">
        <v>3</v>
      </c>
      <c r="R132" s="62">
        <f t="shared" si="16"/>
        <v>11.94</v>
      </c>
      <c r="S132" s="62">
        <v>2.898</v>
      </c>
      <c r="T132" s="62">
        <f t="shared" si="17"/>
        <v>4.12008281573499</v>
      </c>
      <c r="U132" s="63">
        <f t="shared" si="18"/>
        <v>10.6133333333333</v>
      </c>
      <c r="V132" s="63">
        <v>1.2</v>
      </c>
      <c r="W132" s="64">
        <f t="shared" si="19"/>
        <v>8.84444444444444</v>
      </c>
      <c r="X132" s="63">
        <v>10.6133333333333</v>
      </c>
      <c r="Y132" s="72">
        <f t="shared" si="20"/>
        <v>1</v>
      </c>
      <c r="Z132" s="70">
        <f>VLOOKUP(B132,[2]Sheet1!$B:$W,22,0)</f>
        <v>0</v>
      </c>
      <c r="AA132" s="63">
        <v>8.19</v>
      </c>
      <c r="AB132" s="71">
        <f t="shared" si="21"/>
        <v>1.2958892958893</v>
      </c>
      <c r="AC132" s="64">
        <f>VLOOKUP(B132,[3]第三批!$K:$R,8,0)</f>
        <v>1.2</v>
      </c>
      <c r="AD132" s="64">
        <f t="shared" si="22"/>
        <v>8.84444444444444</v>
      </c>
      <c r="AE132" s="64">
        <v>1.2</v>
      </c>
      <c r="AF132" s="64">
        <f t="shared" si="23"/>
        <v>8.84444444444444</v>
      </c>
    </row>
    <row r="133" ht="27" customHeight="1" spans="1:32">
      <c r="A133" s="33">
        <v>132</v>
      </c>
      <c r="B133" s="34" t="s">
        <v>373</v>
      </c>
      <c r="C133" s="46"/>
      <c r="D133" s="34" t="str">
        <f>VLOOKUP(B133,[1]第三批!$C:$E,3,0)</f>
        <v>代表品</v>
      </c>
      <c r="E133" s="34" t="s">
        <v>34</v>
      </c>
      <c r="F133" s="36" t="s">
        <v>35</v>
      </c>
      <c r="G133" s="36" t="s">
        <v>374</v>
      </c>
      <c r="H133" s="36" t="s">
        <v>229</v>
      </c>
      <c r="I133" s="34">
        <v>0</v>
      </c>
      <c r="J133" s="34">
        <v>1.125</v>
      </c>
      <c r="K133" s="36" t="s">
        <v>230</v>
      </c>
      <c r="L133" s="33">
        <v>10</v>
      </c>
      <c r="M133" s="36" t="s">
        <v>120</v>
      </c>
      <c r="N133" s="34" t="s">
        <v>375</v>
      </c>
      <c r="O133" s="36" t="s">
        <v>41</v>
      </c>
      <c r="P133" s="53">
        <v>13.6</v>
      </c>
      <c r="Q133" s="61">
        <v>3</v>
      </c>
      <c r="R133" s="62">
        <f t="shared" si="16"/>
        <v>4.08</v>
      </c>
      <c r="S133" s="62">
        <v>2.898</v>
      </c>
      <c r="T133" s="62">
        <f t="shared" si="17"/>
        <v>1.40786749482402</v>
      </c>
      <c r="U133" s="63">
        <f t="shared" si="18"/>
        <v>3.62666666666667</v>
      </c>
      <c r="V133" s="63">
        <v>1.2</v>
      </c>
      <c r="W133" s="64">
        <f t="shared" si="19"/>
        <v>3.02222222222222</v>
      </c>
      <c r="X133" s="63">
        <v>3.62666666666667</v>
      </c>
      <c r="Y133" s="72">
        <f t="shared" si="20"/>
        <v>0.999999999999999</v>
      </c>
      <c r="Z133" s="70">
        <f>VLOOKUP(B133,[2]Sheet1!$B:$W,22,0)</f>
        <v>0</v>
      </c>
      <c r="AA133" s="63">
        <v>8.19</v>
      </c>
      <c r="AB133" s="71">
        <f t="shared" si="21"/>
        <v>0.442816442816443</v>
      </c>
      <c r="AC133" s="64">
        <f>VLOOKUP(B133,[3]第三批!$K:$R,8,0)</f>
        <v>1.2</v>
      </c>
      <c r="AD133" s="64">
        <f t="shared" si="22"/>
        <v>3.02222222222222</v>
      </c>
      <c r="AE133" s="64">
        <v>1.2</v>
      </c>
      <c r="AF133" s="64">
        <f t="shared" si="23"/>
        <v>3.02222222222222</v>
      </c>
    </row>
    <row r="134" ht="27" customHeight="1" spans="1:32">
      <c r="A134" s="33">
        <v>133</v>
      </c>
      <c r="B134" s="34" t="s">
        <v>376</v>
      </c>
      <c r="C134" s="46"/>
      <c r="D134" s="34"/>
      <c r="E134" s="34" t="s">
        <v>34</v>
      </c>
      <c r="F134" s="36" t="s">
        <v>35</v>
      </c>
      <c r="G134" s="36" t="s">
        <v>374</v>
      </c>
      <c r="H134" s="36" t="s">
        <v>229</v>
      </c>
      <c r="I134" s="34" t="e">
        <v>#N/A</v>
      </c>
      <c r="J134" s="34">
        <v>1.125</v>
      </c>
      <c r="K134" s="36" t="s">
        <v>230</v>
      </c>
      <c r="L134" s="33">
        <v>6</v>
      </c>
      <c r="M134" s="36" t="s">
        <v>120</v>
      </c>
      <c r="N134" s="34" t="s">
        <v>375</v>
      </c>
      <c r="O134" s="36" t="s">
        <v>41</v>
      </c>
      <c r="P134" s="51">
        <v>8.16</v>
      </c>
      <c r="Q134" s="61">
        <v>3</v>
      </c>
      <c r="R134" s="62">
        <f t="shared" si="16"/>
        <v>4.08</v>
      </c>
      <c r="S134" s="62">
        <v>2.898</v>
      </c>
      <c r="T134" s="62">
        <f t="shared" si="17"/>
        <v>1.40786749482402</v>
      </c>
      <c r="U134" s="63">
        <f t="shared" si="18"/>
        <v>3.62666666666667</v>
      </c>
      <c r="V134" s="63">
        <v>1.2</v>
      </c>
      <c r="W134" s="64">
        <f t="shared" si="19"/>
        <v>3.02222222222222</v>
      </c>
      <c r="X134" s="63">
        <v>3.62666666666667</v>
      </c>
      <c r="Y134" s="72">
        <f t="shared" si="20"/>
        <v>0.999999999999999</v>
      </c>
      <c r="Z134" s="70">
        <f>VLOOKUP(B134,[2]Sheet1!$B:$W,22,0)</f>
        <v>0</v>
      </c>
      <c r="AA134" s="63">
        <v>8.19</v>
      </c>
      <c r="AB134" s="71">
        <f t="shared" si="21"/>
        <v>0.442816442816443</v>
      </c>
      <c r="AC134" s="64">
        <f>VLOOKUP(B134,[3]第三批!$K:$R,8,0)</f>
        <v>1.2</v>
      </c>
      <c r="AD134" s="64">
        <f t="shared" si="22"/>
        <v>3.02222222222222</v>
      </c>
      <c r="AE134" s="64">
        <v>1.2</v>
      </c>
      <c r="AF134" s="64">
        <f t="shared" si="23"/>
        <v>3.02222222222222</v>
      </c>
    </row>
    <row r="135" ht="27" customHeight="1" spans="1:32">
      <c r="A135" s="33">
        <v>134</v>
      </c>
      <c r="B135" s="34" t="s">
        <v>377</v>
      </c>
      <c r="C135" s="46"/>
      <c r="D135" s="34" t="str">
        <f>VLOOKUP(B135,[1]第三批!$C:$E,3,0)</f>
        <v>代表品</v>
      </c>
      <c r="E135" s="34" t="s">
        <v>34</v>
      </c>
      <c r="F135" s="36" t="s">
        <v>35</v>
      </c>
      <c r="G135" s="36" t="s">
        <v>351</v>
      </c>
      <c r="H135" s="36" t="s">
        <v>229</v>
      </c>
      <c r="I135" s="34">
        <v>0</v>
      </c>
      <c r="J135" s="34">
        <v>1.125</v>
      </c>
      <c r="K135" s="40" t="s">
        <v>378</v>
      </c>
      <c r="L135" s="33">
        <v>10</v>
      </c>
      <c r="M135" s="36" t="s">
        <v>120</v>
      </c>
      <c r="N135" s="34" t="s">
        <v>379</v>
      </c>
      <c r="O135" s="36" t="s">
        <v>41</v>
      </c>
      <c r="P135" s="51">
        <v>9.66</v>
      </c>
      <c r="Q135" s="61">
        <v>3</v>
      </c>
      <c r="R135" s="62">
        <f t="shared" si="16"/>
        <v>2.898</v>
      </c>
      <c r="S135" s="62">
        <v>2.898</v>
      </c>
      <c r="T135" s="62">
        <f t="shared" si="17"/>
        <v>1</v>
      </c>
      <c r="U135" s="63">
        <f t="shared" si="18"/>
        <v>2.576</v>
      </c>
      <c r="V135" s="63">
        <v>1.2</v>
      </c>
      <c r="W135" s="64">
        <f t="shared" si="19"/>
        <v>2.14666666666667</v>
      </c>
      <c r="X135" s="63">
        <v>2.57333333333333</v>
      </c>
      <c r="Y135" s="64">
        <f t="shared" si="20"/>
        <v>1.00103626943005</v>
      </c>
      <c r="Z135" s="70">
        <f>VLOOKUP(B135,[2]Sheet1!$B:$W,22,0)</f>
        <v>0</v>
      </c>
      <c r="AA135" s="63">
        <v>8.19</v>
      </c>
      <c r="AB135" s="71">
        <f t="shared" si="21"/>
        <v>0.314529914529915</v>
      </c>
      <c r="AC135" s="64">
        <f>VLOOKUP(B135,[3]第三批!$K:$R,8,0)</f>
        <v>1.2</v>
      </c>
      <c r="AD135" s="64">
        <f t="shared" si="22"/>
        <v>2.14666666666667</v>
      </c>
      <c r="AE135" s="64">
        <v>1.2</v>
      </c>
      <c r="AF135" s="64">
        <f t="shared" si="23"/>
        <v>2.14666666666667</v>
      </c>
    </row>
    <row r="136" ht="27" customHeight="1" spans="1:32">
      <c r="A136" s="33">
        <v>135</v>
      </c>
      <c r="B136" s="34" t="s">
        <v>380</v>
      </c>
      <c r="C136" s="46"/>
      <c r="D136" s="34"/>
      <c r="E136" s="34" t="s">
        <v>34</v>
      </c>
      <c r="F136" s="36" t="s">
        <v>35</v>
      </c>
      <c r="G136" s="36" t="s">
        <v>351</v>
      </c>
      <c r="H136" s="36" t="s">
        <v>229</v>
      </c>
      <c r="I136" s="34" t="e">
        <v>#N/A</v>
      </c>
      <c r="J136" s="34">
        <v>1.125</v>
      </c>
      <c r="K136" s="40" t="s">
        <v>378</v>
      </c>
      <c r="L136" s="33">
        <v>6</v>
      </c>
      <c r="M136" s="36" t="s">
        <v>120</v>
      </c>
      <c r="N136" s="34" t="s">
        <v>379</v>
      </c>
      <c r="O136" s="36" t="s">
        <v>41</v>
      </c>
      <c r="P136" s="51">
        <v>5.79</v>
      </c>
      <c r="Q136" s="61">
        <v>3</v>
      </c>
      <c r="R136" s="62">
        <f t="shared" si="16"/>
        <v>2.895</v>
      </c>
      <c r="S136" s="62">
        <v>2.898</v>
      </c>
      <c r="T136" s="62">
        <f t="shared" si="17"/>
        <v>0.998964803312629</v>
      </c>
      <c r="U136" s="63">
        <f t="shared" si="18"/>
        <v>2.57333333333333</v>
      </c>
      <c r="V136" s="63">
        <v>1.2</v>
      </c>
      <c r="W136" s="64">
        <f t="shared" si="19"/>
        <v>2.14444444444444</v>
      </c>
      <c r="X136" s="63">
        <v>2.57333333333333</v>
      </c>
      <c r="Y136" s="64">
        <f t="shared" si="20"/>
        <v>1</v>
      </c>
      <c r="Z136" s="70">
        <f>VLOOKUP(B136,[2]Sheet1!$B:$W,22,0)</f>
        <v>0</v>
      </c>
      <c r="AA136" s="63">
        <v>8.19</v>
      </c>
      <c r="AB136" s="71">
        <f t="shared" si="21"/>
        <v>0.314204314204314</v>
      </c>
      <c r="AC136" s="64">
        <f>VLOOKUP(B136,[3]第三批!$K:$R,8,0)</f>
        <v>1.2</v>
      </c>
      <c r="AD136" s="64">
        <f t="shared" si="22"/>
        <v>2.14444444444444</v>
      </c>
      <c r="AE136" s="64">
        <v>1.2</v>
      </c>
      <c r="AF136" s="64">
        <f t="shared" si="23"/>
        <v>2.14444444444444</v>
      </c>
    </row>
    <row r="137" ht="27" customHeight="1" spans="1:32">
      <c r="A137" s="33">
        <v>136</v>
      </c>
      <c r="B137" s="34" t="s">
        <v>381</v>
      </c>
      <c r="C137" s="46"/>
      <c r="D137" s="34" t="str">
        <f>VLOOKUP(B137,[1]第三批!$C:$E,3,0)</f>
        <v>代表品</v>
      </c>
      <c r="E137" s="34" t="s">
        <v>56</v>
      </c>
      <c r="F137" s="36" t="s">
        <v>35</v>
      </c>
      <c r="G137" s="36" t="s">
        <v>351</v>
      </c>
      <c r="H137" s="36" t="s">
        <v>229</v>
      </c>
      <c r="I137" s="34">
        <v>0</v>
      </c>
      <c r="J137" s="34">
        <v>1.125</v>
      </c>
      <c r="K137" s="36" t="s">
        <v>230</v>
      </c>
      <c r="L137" s="33">
        <v>6</v>
      </c>
      <c r="M137" s="36" t="s">
        <v>120</v>
      </c>
      <c r="N137" s="34" t="s">
        <v>382</v>
      </c>
      <c r="O137" s="36" t="s">
        <v>41</v>
      </c>
      <c r="P137" s="51">
        <v>16.11</v>
      </c>
      <c r="Q137" s="61">
        <v>3</v>
      </c>
      <c r="R137" s="62">
        <f t="shared" si="16"/>
        <v>8.055</v>
      </c>
      <c r="S137" s="62">
        <v>2.898</v>
      </c>
      <c r="T137" s="62">
        <f t="shared" si="17"/>
        <v>2.77950310559006</v>
      </c>
      <c r="U137" s="63">
        <f t="shared" si="18"/>
        <v>7.16</v>
      </c>
      <c r="V137" s="63">
        <v>1.2</v>
      </c>
      <c r="W137" s="64">
        <f t="shared" si="19"/>
        <v>5.96666666666667</v>
      </c>
      <c r="X137" s="63">
        <v>7.16</v>
      </c>
      <c r="Y137" s="72">
        <f t="shared" si="20"/>
        <v>1</v>
      </c>
      <c r="Z137" s="70">
        <f>VLOOKUP(B137,[2]Sheet1!$B:$W,22,0)</f>
        <v>0</v>
      </c>
      <c r="AA137" s="63">
        <v>8.19</v>
      </c>
      <c r="AB137" s="71">
        <f t="shared" si="21"/>
        <v>0.874236874236874</v>
      </c>
      <c r="AC137" s="64">
        <f>VLOOKUP(B137,[3]第三批!$K:$R,8,0)</f>
        <v>1.2</v>
      </c>
      <c r="AD137" s="64">
        <f t="shared" si="22"/>
        <v>5.96666666666667</v>
      </c>
      <c r="AE137" s="64">
        <v>1.2</v>
      </c>
      <c r="AF137" s="64">
        <f t="shared" si="23"/>
        <v>5.96666666666667</v>
      </c>
    </row>
    <row r="138" ht="60" customHeight="1" spans="1:32">
      <c r="A138" s="33">
        <v>137</v>
      </c>
      <c r="B138" s="34" t="s">
        <v>383</v>
      </c>
      <c r="C138" s="46"/>
      <c r="D138" s="34" t="str">
        <f>VLOOKUP(B138,[1]第三批!$C:$E,3,0)</f>
        <v>代表品</v>
      </c>
      <c r="E138" s="34" t="s">
        <v>56</v>
      </c>
      <c r="F138" s="36" t="s">
        <v>35</v>
      </c>
      <c r="G138" s="36" t="s">
        <v>371</v>
      </c>
      <c r="H138" s="36" t="s">
        <v>229</v>
      </c>
      <c r="I138" s="34">
        <v>0</v>
      </c>
      <c r="J138" s="34">
        <v>1.2375</v>
      </c>
      <c r="K138" s="40" t="s">
        <v>384</v>
      </c>
      <c r="L138" s="33">
        <v>9</v>
      </c>
      <c r="M138" s="36" t="s">
        <v>120</v>
      </c>
      <c r="N138" s="34" t="s">
        <v>379</v>
      </c>
      <c r="O138" s="36" t="s">
        <v>41</v>
      </c>
      <c r="P138" s="53">
        <v>27.9</v>
      </c>
      <c r="Q138" s="61">
        <v>3</v>
      </c>
      <c r="R138" s="62">
        <f t="shared" si="16"/>
        <v>9.3</v>
      </c>
      <c r="S138" s="62">
        <v>2.898</v>
      </c>
      <c r="T138" s="62">
        <f t="shared" si="17"/>
        <v>3.20910973084886</v>
      </c>
      <c r="U138" s="63">
        <f t="shared" si="18"/>
        <v>7.51515151515151</v>
      </c>
      <c r="V138" s="63">
        <v>1.2</v>
      </c>
      <c r="W138" s="64">
        <f t="shared" si="19"/>
        <v>6.26262626262626</v>
      </c>
      <c r="X138" s="63">
        <v>7.51515151515151</v>
      </c>
      <c r="Y138" s="72">
        <f t="shared" si="20"/>
        <v>1</v>
      </c>
      <c r="Z138" s="70">
        <f>VLOOKUP(B138,[2]Sheet1!$B:$W,22,0)</f>
        <v>0</v>
      </c>
      <c r="AA138" s="63">
        <v>8.19</v>
      </c>
      <c r="AB138" s="71">
        <f t="shared" si="21"/>
        <v>0.917600917600917</v>
      </c>
      <c r="AC138" s="64">
        <f>VLOOKUP(B138,[3]第三批!$K:$R,8,0)</f>
        <v>1.2</v>
      </c>
      <c r="AD138" s="64">
        <f t="shared" si="22"/>
        <v>6.26262626262626</v>
      </c>
      <c r="AE138" s="64">
        <v>1.2</v>
      </c>
      <c r="AF138" s="64">
        <f t="shared" si="23"/>
        <v>6.26262626262626</v>
      </c>
    </row>
    <row r="139" ht="47.45" customHeight="1" spans="1:32">
      <c r="A139" s="33">
        <v>138</v>
      </c>
      <c r="B139" s="34" t="s">
        <v>385</v>
      </c>
      <c r="C139" s="46"/>
      <c r="D139" s="34" t="str">
        <f>VLOOKUP(B139,[1]第三批!$C:$E,3,0)</f>
        <v>代表品</v>
      </c>
      <c r="E139" s="34" t="s">
        <v>56</v>
      </c>
      <c r="F139" s="36" t="s">
        <v>35</v>
      </c>
      <c r="G139" s="36" t="s">
        <v>386</v>
      </c>
      <c r="H139" s="36" t="s">
        <v>229</v>
      </c>
      <c r="I139" s="34">
        <v>0</v>
      </c>
      <c r="J139" s="34">
        <v>1.125</v>
      </c>
      <c r="K139" s="36" t="s">
        <v>230</v>
      </c>
      <c r="L139" s="33">
        <v>10</v>
      </c>
      <c r="M139" s="36" t="s">
        <v>120</v>
      </c>
      <c r="N139" s="36" t="s">
        <v>387</v>
      </c>
      <c r="O139" s="36" t="s">
        <v>41</v>
      </c>
      <c r="P139" s="53">
        <v>4.5</v>
      </c>
      <c r="Q139" s="61">
        <v>3</v>
      </c>
      <c r="R139" s="62">
        <f t="shared" si="16"/>
        <v>1.35</v>
      </c>
      <c r="S139" s="62">
        <v>2.898</v>
      </c>
      <c r="T139" s="62">
        <f t="shared" si="17"/>
        <v>0.46583850931677</v>
      </c>
      <c r="U139" s="63">
        <f t="shared" si="18"/>
        <v>1.2</v>
      </c>
      <c r="V139" s="63">
        <v>1.2</v>
      </c>
      <c r="W139" s="64">
        <f t="shared" si="19"/>
        <v>1</v>
      </c>
      <c r="X139" s="63">
        <v>1.2</v>
      </c>
      <c r="Y139" s="64">
        <f t="shared" si="20"/>
        <v>1</v>
      </c>
      <c r="Z139" s="70">
        <f>VLOOKUP(B139,[2]Sheet1!$B:$W,22,0)</f>
        <v>0</v>
      </c>
      <c r="AA139" s="63">
        <v>8.19</v>
      </c>
      <c r="AB139" s="71">
        <f t="shared" si="21"/>
        <v>0.146520146520147</v>
      </c>
      <c r="AC139" s="64">
        <f>VLOOKUP(B139,[3]第三批!$K:$R,8,0)</f>
        <v>1.2</v>
      </c>
      <c r="AD139" s="63">
        <f t="shared" si="22"/>
        <v>1</v>
      </c>
      <c r="AE139" s="63">
        <f>MIN(U139:U186)</f>
        <v>1.2</v>
      </c>
      <c r="AF139" s="64">
        <f t="shared" si="23"/>
        <v>1</v>
      </c>
    </row>
    <row r="140" ht="27" customHeight="1" spans="1:32">
      <c r="A140" s="33">
        <v>139</v>
      </c>
      <c r="B140" s="34" t="s">
        <v>388</v>
      </c>
      <c r="C140" s="46"/>
      <c r="D140" s="34"/>
      <c r="E140" s="34" t="s">
        <v>56</v>
      </c>
      <c r="F140" s="36" t="s">
        <v>35</v>
      </c>
      <c r="G140" s="36" t="s">
        <v>351</v>
      </c>
      <c r="H140" s="36" t="s">
        <v>229</v>
      </c>
      <c r="I140" s="34" t="e">
        <v>#N/A</v>
      </c>
      <c r="J140" s="34">
        <v>1.125</v>
      </c>
      <c r="K140" s="36" t="s">
        <v>230</v>
      </c>
      <c r="L140" s="33">
        <v>10</v>
      </c>
      <c r="M140" s="36" t="s">
        <v>120</v>
      </c>
      <c r="N140" s="36" t="s">
        <v>387</v>
      </c>
      <c r="O140" s="36" t="s">
        <v>41</v>
      </c>
      <c r="P140" s="51">
        <v>27.46</v>
      </c>
      <c r="Q140" s="61">
        <v>3</v>
      </c>
      <c r="R140" s="62">
        <f t="shared" si="16"/>
        <v>8.238</v>
      </c>
      <c r="S140" s="62">
        <v>2.898</v>
      </c>
      <c r="T140" s="62">
        <f t="shared" si="17"/>
        <v>2.84265010351967</v>
      </c>
      <c r="U140" s="63">
        <f t="shared" si="18"/>
        <v>7.32266666666667</v>
      </c>
      <c r="V140" s="63">
        <v>1.2</v>
      </c>
      <c r="W140" s="64">
        <f t="shared" si="19"/>
        <v>6.10222222222222</v>
      </c>
      <c r="X140" s="63">
        <v>1.2</v>
      </c>
      <c r="Y140" s="72">
        <f t="shared" si="20"/>
        <v>6.10222222222222</v>
      </c>
      <c r="Z140" s="70">
        <f>VLOOKUP(B140,[2]Sheet1!$B:$W,22,0)</f>
        <v>1</v>
      </c>
      <c r="AA140" s="63">
        <v>8.19</v>
      </c>
      <c r="AB140" s="71">
        <f t="shared" si="21"/>
        <v>0.894098494098494</v>
      </c>
      <c r="AC140" s="64">
        <f>VLOOKUP(B140,[3]第三批!$K:$R,8,0)</f>
        <v>1.2</v>
      </c>
      <c r="AD140" s="64">
        <f t="shared" si="22"/>
        <v>6.10222222222222</v>
      </c>
      <c r="AE140" s="64">
        <v>1.2</v>
      </c>
      <c r="AF140" s="64">
        <f t="shared" si="23"/>
        <v>6.10222222222222</v>
      </c>
    </row>
    <row r="141" ht="27" customHeight="1" spans="1:32">
      <c r="A141" s="33">
        <v>140</v>
      </c>
      <c r="B141" s="34" t="s">
        <v>389</v>
      </c>
      <c r="C141" s="46"/>
      <c r="D141" s="34" t="str">
        <f>VLOOKUP(B141,[1]第三批!$C:$E,3,0)</f>
        <v>代表品</v>
      </c>
      <c r="E141" s="34" t="s">
        <v>56</v>
      </c>
      <c r="F141" s="36" t="s">
        <v>35</v>
      </c>
      <c r="G141" s="36" t="s">
        <v>386</v>
      </c>
      <c r="H141" s="36" t="s">
        <v>229</v>
      </c>
      <c r="I141" s="34">
        <v>0</v>
      </c>
      <c r="J141" s="34">
        <v>1.125</v>
      </c>
      <c r="K141" s="36" t="s">
        <v>230</v>
      </c>
      <c r="L141" s="33">
        <v>6</v>
      </c>
      <c r="M141" s="36" t="s">
        <v>120</v>
      </c>
      <c r="N141" s="36" t="s">
        <v>390</v>
      </c>
      <c r="O141" s="36" t="s">
        <v>41</v>
      </c>
      <c r="P141" s="53">
        <v>4.5</v>
      </c>
      <c r="Q141" s="61">
        <v>3</v>
      </c>
      <c r="R141" s="62">
        <f t="shared" si="16"/>
        <v>2.25</v>
      </c>
      <c r="S141" s="62">
        <v>2.898</v>
      </c>
      <c r="T141" s="62">
        <f t="shared" si="17"/>
        <v>0.77639751552795</v>
      </c>
      <c r="U141" s="63">
        <f t="shared" si="18"/>
        <v>2</v>
      </c>
      <c r="V141" s="63">
        <v>1.2</v>
      </c>
      <c r="W141" s="64">
        <f t="shared" si="19"/>
        <v>1.66666666666667</v>
      </c>
      <c r="X141" s="63">
        <v>2</v>
      </c>
      <c r="Y141" s="64">
        <f t="shared" si="20"/>
        <v>1</v>
      </c>
      <c r="Z141" s="70">
        <f>VLOOKUP(B141,[2]Sheet1!$B:$W,22,0)</f>
        <v>0</v>
      </c>
      <c r="AA141" s="63">
        <v>8.19</v>
      </c>
      <c r="AB141" s="71">
        <f t="shared" si="21"/>
        <v>0.244200244200244</v>
      </c>
      <c r="AC141" s="64">
        <f>VLOOKUP(B141,[3]第三批!$K:$R,8,0)</f>
        <v>1.2</v>
      </c>
      <c r="AD141" s="64">
        <f t="shared" si="22"/>
        <v>1.66666666666667</v>
      </c>
      <c r="AE141" s="64">
        <v>1.2</v>
      </c>
      <c r="AF141" s="64">
        <f t="shared" si="23"/>
        <v>1.66666666666667</v>
      </c>
    </row>
    <row r="142" ht="27" customHeight="1" spans="1:32">
      <c r="A142" s="33">
        <v>141</v>
      </c>
      <c r="B142" s="34" t="s">
        <v>391</v>
      </c>
      <c r="C142" s="46"/>
      <c r="D142" s="34"/>
      <c r="E142" s="34" t="s">
        <v>56</v>
      </c>
      <c r="F142" s="36" t="s">
        <v>35</v>
      </c>
      <c r="G142" s="36" t="s">
        <v>386</v>
      </c>
      <c r="H142" s="36" t="s">
        <v>229</v>
      </c>
      <c r="I142" s="34" t="e">
        <v>#N/A</v>
      </c>
      <c r="J142" s="34">
        <v>1.125</v>
      </c>
      <c r="K142" s="36" t="s">
        <v>230</v>
      </c>
      <c r="L142" s="33">
        <v>12</v>
      </c>
      <c r="M142" s="36" t="s">
        <v>120</v>
      </c>
      <c r="N142" s="36" t="s">
        <v>390</v>
      </c>
      <c r="O142" s="36" t="s">
        <v>41</v>
      </c>
      <c r="P142" s="54">
        <v>9</v>
      </c>
      <c r="Q142" s="61">
        <v>3</v>
      </c>
      <c r="R142" s="62">
        <f t="shared" si="16"/>
        <v>2.25</v>
      </c>
      <c r="S142" s="62">
        <v>2.898</v>
      </c>
      <c r="T142" s="62">
        <f t="shared" si="17"/>
        <v>0.77639751552795</v>
      </c>
      <c r="U142" s="63">
        <f t="shared" si="18"/>
        <v>2</v>
      </c>
      <c r="V142" s="63">
        <v>1.2</v>
      </c>
      <c r="W142" s="64">
        <f t="shared" si="19"/>
        <v>1.66666666666667</v>
      </c>
      <c r="X142" s="63">
        <v>2</v>
      </c>
      <c r="Y142" s="64">
        <f t="shared" si="20"/>
        <v>1</v>
      </c>
      <c r="Z142" s="70">
        <f>VLOOKUP(B142,[2]Sheet1!$B:$W,22,0)</f>
        <v>0</v>
      </c>
      <c r="AA142" s="63">
        <v>8.19</v>
      </c>
      <c r="AB142" s="71">
        <f t="shared" si="21"/>
        <v>0.244200244200244</v>
      </c>
      <c r="AC142" s="64">
        <f>VLOOKUP(B142,[3]第三批!$K:$R,8,0)</f>
        <v>1.2</v>
      </c>
      <c r="AD142" s="64">
        <f t="shared" si="22"/>
        <v>1.66666666666667</v>
      </c>
      <c r="AE142" s="64">
        <v>1.2</v>
      </c>
      <c r="AF142" s="64">
        <f t="shared" si="23"/>
        <v>1.66666666666667</v>
      </c>
    </row>
    <row r="143" ht="27" customHeight="1" spans="1:32">
      <c r="A143" s="33">
        <v>142</v>
      </c>
      <c r="B143" s="34" t="s">
        <v>392</v>
      </c>
      <c r="C143" s="46"/>
      <c r="D143" s="34" t="str">
        <f>VLOOKUP(B143,[1]第三批!$C:$E,3,0)</f>
        <v>代表品</v>
      </c>
      <c r="E143" s="34" t="s">
        <v>56</v>
      </c>
      <c r="F143" s="36" t="s">
        <v>35</v>
      </c>
      <c r="G143" s="36" t="s">
        <v>351</v>
      </c>
      <c r="H143" s="36" t="s">
        <v>229</v>
      </c>
      <c r="I143" s="34">
        <v>0</v>
      </c>
      <c r="J143" s="34">
        <v>1.125</v>
      </c>
      <c r="K143" s="36" t="s">
        <v>233</v>
      </c>
      <c r="L143" s="33">
        <v>10</v>
      </c>
      <c r="M143" s="36" t="s">
        <v>120</v>
      </c>
      <c r="N143" s="34" t="s">
        <v>393</v>
      </c>
      <c r="O143" s="36" t="s">
        <v>41</v>
      </c>
      <c r="P143" s="54">
        <v>12</v>
      </c>
      <c r="Q143" s="61">
        <v>3</v>
      </c>
      <c r="R143" s="62">
        <f t="shared" si="16"/>
        <v>3.6</v>
      </c>
      <c r="S143" s="62">
        <v>2.898</v>
      </c>
      <c r="T143" s="62">
        <f t="shared" si="17"/>
        <v>1.24223602484472</v>
      </c>
      <c r="U143" s="63">
        <f t="shared" si="18"/>
        <v>3.2</v>
      </c>
      <c r="V143" s="63">
        <v>1.2</v>
      </c>
      <c r="W143" s="64">
        <f t="shared" si="19"/>
        <v>2.66666666666667</v>
      </c>
      <c r="X143" s="63">
        <v>3.2</v>
      </c>
      <c r="Y143" s="64">
        <f t="shared" si="20"/>
        <v>1</v>
      </c>
      <c r="Z143" s="70">
        <f>VLOOKUP(B143,[2]Sheet1!$B:$W,22,0)</f>
        <v>0</v>
      </c>
      <c r="AA143" s="63">
        <v>8.19</v>
      </c>
      <c r="AB143" s="71">
        <f t="shared" si="21"/>
        <v>0.390720390720391</v>
      </c>
      <c r="AC143" s="64">
        <f>VLOOKUP(B143,[3]第三批!$K:$R,8,0)</f>
        <v>1.2</v>
      </c>
      <c r="AD143" s="64">
        <f t="shared" si="22"/>
        <v>2.66666666666667</v>
      </c>
      <c r="AE143" s="64">
        <v>1.2</v>
      </c>
      <c r="AF143" s="64">
        <f t="shared" si="23"/>
        <v>2.66666666666667</v>
      </c>
    </row>
    <row r="144" ht="54" customHeight="1" spans="1:32">
      <c r="A144" s="33">
        <v>143</v>
      </c>
      <c r="B144" s="34" t="s">
        <v>394</v>
      </c>
      <c r="C144" s="46"/>
      <c r="D144" s="34" t="str">
        <f>VLOOKUP(B144,[1]第三批!$C:$E,3,0)</f>
        <v>代表品</v>
      </c>
      <c r="E144" s="34" t="s">
        <v>56</v>
      </c>
      <c r="F144" s="36" t="s">
        <v>35</v>
      </c>
      <c r="G144" s="36" t="s">
        <v>351</v>
      </c>
      <c r="H144" s="36" t="s">
        <v>236</v>
      </c>
      <c r="I144" s="34">
        <v>0</v>
      </c>
      <c r="J144" s="34">
        <v>1.125</v>
      </c>
      <c r="K144" s="36" t="s">
        <v>230</v>
      </c>
      <c r="L144" s="33">
        <v>12</v>
      </c>
      <c r="M144" s="36" t="s">
        <v>120</v>
      </c>
      <c r="N144" s="36" t="s">
        <v>268</v>
      </c>
      <c r="O144" s="36" t="s">
        <v>41</v>
      </c>
      <c r="P144" s="51">
        <v>18.36</v>
      </c>
      <c r="Q144" s="61">
        <v>3</v>
      </c>
      <c r="R144" s="62">
        <f t="shared" si="16"/>
        <v>4.59</v>
      </c>
      <c r="S144" s="62">
        <v>2.898</v>
      </c>
      <c r="T144" s="62">
        <f t="shared" si="17"/>
        <v>1.58385093167702</v>
      </c>
      <c r="U144" s="63">
        <f t="shared" si="18"/>
        <v>4.08</v>
      </c>
      <c r="V144" s="63">
        <v>1.2</v>
      </c>
      <c r="W144" s="64">
        <f t="shared" si="19"/>
        <v>3.4</v>
      </c>
      <c r="X144" s="63">
        <v>4.08</v>
      </c>
      <c r="Y144" s="72">
        <f t="shared" si="20"/>
        <v>1</v>
      </c>
      <c r="Z144" s="70">
        <f>VLOOKUP(B144,[2]Sheet1!$B:$W,22,0)</f>
        <v>0</v>
      </c>
      <c r="AA144" s="63">
        <v>8.19</v>
      </c>
      <c r="AB144" s="71">
        <f t="shared" si="21"/>
        <v>0.498168498168498</v>
      </c>
      <c r="AC144" s="64">
        <f>VLOOKUP(B144,[3]第三批!$K:$R,8,0)</f>
        <v>1.2</v>
      </c>
      <c r="AD144" s="64">
        <f t="shared" si="22"/>
        <v>3.4</v>
      </c>
      <c r="AE144" s="64">
        <v>1.2</v>
      </c>
      <c r="AF144" s="64">
        <f t="shared" si="23"/>
        <v>3.4</v>
      </c>
    </row>
    <row r="145" ht="27" customHeight="1" spans="1:32">
      <c r="A145" s="33">
        <v>144</v>
      </c>
      <c r="B145" s="34" t="s">
        <v>395</v>
      </c>
      <c r="C145" s="46"/>
      <c r="D145" s="34" t="str">
        <f>VLOOKUP(B145,[1]第三批!$C:$E,3,0)</f>
        <v>代表品</v>
      </c>
      <c r="E145" s="34" t="s">
        <v>56</v>
      </c>
      <c r="F145" s="36" t="s">
        <v>35</v>
      </c>
      <c r="G145" s="36" t="s">
        <v>351</v>
      </c>
      <c r="H145" s="36" t="s">
        <v>229</v>
      </c>
      <c r="I145" s="34">
        <v>0</v>
      </c>
      <c r="J145" s="34">
        <v>1.125</v>
      </c>
      <c r="K145" s="36" t="s">
        <v>396</v>
      </c>
      <c r="L145" s="33">
        <v>9</v>
      </c>
      <c r="M145" s="36" t="s">
        <v>120</v>
      </c>
      <c r="N145" s="36" t="s">
        <v>397</v>
      </c>
      <c r="O145" s="36" t="s">
        <v>41</v>
      </c>
      <c r="P145" s="51">
        <v>16.87</v>
      </c>
      <c r="Q145" s="61">
        <v>3</v>
      </c>
      <c r="R145" s="62">
        <f t="shared" si="16"/>
        <v>5.62333333333333</v>
      </c>
      <c r="S145" s="62">
        <v>2.898</v>
      </c>
      <c r="T145" s="62">
        <f t="shared" si="17"/>
        <v>1.94041867954911</v>
      </c>
      <c r="U145" s="63">
        <f t="shared" si="18"/>
        <v>4.99851851851852</v>
      </c>
      <c r="V145" s="63">
        <v>1.2</v>
      </c>
      <c r="W145" s="64">
        <f t="shared" si="19"/>
        <v>4.16543209876543</v>
      </c>
      <c r="X145" s="63">
        <v>4.82133333333333</v>
      </c>
      <c r="Y145" s="72">
        <f t="shared" si="20"/>
        <v>1.03675024582104</v>
      </c>
      <c r="Z145" s="70">
        <f>VLOOKUP(B145,[2]Sheet1!$B:$W,22,0)</f>
        <v>2</v>
      </c>
      <c r="AA145" s="63">
        <v>8.19</v>
      </c>
      <c r="AB145" s="71">
        <f t="shared" si="21"/>
        <v>0.610319721430833</v>
      </c>
      <c r="AC145" s="64">
        <f>VLOOKUP(B145,[3]第三批!$K:$R,8,0)</f>
        <v>1.2</v>
      </c>
      <c r="AD145" s="64">
        <f t="shared" si="22"/>
        <v>4.16543209876543</v>
      </c>
      <c r="AE145" s="64">
        <v>1.2</v>
      </c>
      <c r="AF145" s="64">
        <f t="shared" si="23"/>
        <v>4.16543209876543</v>
      </c>
    </row>
    <row r="146" ht="27" customHeight="1" spans="1:32">
      <c r="A146" s="33">
        <v>145</v>
      </c>
      <c r="B146" s="34" t="s">
        <v>398</v>
      </c>
      <c r="C146" s="46"/>
      <c r="D146" s="34"/>
      <c r="E146" s="34" t="s">
        <v>56</v>
      </c>
      <c r="F146" s="36" t="s">
        <v>35</v>
      </c>
      <c r="G146" s="36" t="s">
        <v>386</v>
      </c>
      <c r="H146" s="36" t="s">
        <v>229</v>
      </c>
      <c r="I146" s="34" t="e">
        <v>#N/A</v>
      </c>
      <c r="J146" s="34">
        <v>1.125</v>
      </c>
      <c r="K146" s="36" t="s">
        <v>399</v>
      </c>
      <c r="L146" s="33">
        <v>10</v>
      </c>
      <c r="M146" s="36" t="s">
        <v>120</v>
      </c>
      <c r="N146" s="36" t="s">
        <v>397</v>
      </c>
      <c r="O146" s="36" t="s">
        <v>41</v>
      </c>
      <c r="P146" s="51">
        <v>36.16</v>
      </c>
      <c r="Q146" s="61">
        <v>1.5</v>
      </c>
      <c r="R146" s="62">
        <f t="shared" si="16"/>
        <v>5.424</v>
      </c>
      <c r="S146" s="62">
        <v>2.898</v>
      </c>
      <c r="T146" s="62">
        <f t="shared" si="17"/>
        <v>1.87163561076605</v>
      </c>
      <c r="U146" s="63">
        <f t="shared" si="18"/>
        <v>4.82133333333333</v>
      </c>
      <c r="V146" s="63">
        <v>1.2</v>
      </c>
      <c r="W146" s="64">
        <f t="shared" si="19"/>
        <v>4.01777777777778</v>
      </c>
      <c r="X146" s="63">
        <v>4.82133333333333</v>
      </c>
      <c r="Y146" s="72">
        <f t="shared" si="20"/>
        <v>1</v>
      </c>
      <c r="Z146" s="70">
        <f>VLOOKUP(B146,[2]Sheet1!$B:$W,22,0)</f>
        <v>0</v>
      </c>
      <c r="AA146" s="63">
        <v>8.19</v>
      </c>
      <c r="AB146" s="71">
        <f t="shared" si="21"/>
        <v>0.588685388685389</v>
      </c>
      <c r="AC146" s="64">
        <f>VLOOKUP(B146,[3]第三批!$K:$R,8,0)</f>
        <v>1.2</v>
      </c>
      <c r="AD146" s="64">
        <f t="shared" si="22"/>
        <v>4.01777777777778</v>
      </c>
      <c r="AE146" s="64">
        <v>1.2</v>
      </c>
      <c r="AF146" s="64">
        <f t="shared" si="23"/>
        <v>4.01777777777778</v>
      </c>
    </row>
    <row r="147" ht="40.5" customHeight="1" spans="1:32">
      <c r="A147" s="33">
        <v>146</v>
      </c>
      <c r="B147" s="34" t="s">
        <v>400</v>
      </c>
      <c r="C147" s="46"/>
      <c r="D147" s="34" t="str">
        <f>VLOOKUP(B147,[1]第三批!$C:$E,3,0)</f>
        <v>代表品</v>
      </c>
      <c r="E147" s="34" t="s">
        <v>56</v>
      </c>
      <c r="F147" s="36" t="s">
        <v>35</v>
      </c>
      <c r="G147" s="36" t="s">
        <v>357</v>
      </c>
      <c r="H147" s="36" t="s">
        <v>37</v>
      </c>
      <c r="I147" s="34">
        <v>0</v>
      </c>
      <c r="J147" s="34">
        <v>1</v>
      </c>
      <c r="K147" s="36" t="s">
        <v>401</v>
      </c>
      <c r="L147" s="33">
        <v>27</v>
      </c>
      <c r="M147" s="36" t="s">
        <v>39</v>
      </c>
      <c r="N147" s="34" t="s">
        <v>402</v>
      </c>
      <c r="O147" s="36" t="s">
        <v>41</v>
      </c>
      <c r="P147" s="51">
        <v>15.19</v>
      </c>
      <c r="Q147" s="61">
        <v>9</v>
      </c>
      <c r="R147" s="62">
        <f t="shared" si="16"/>
        <v>5.06333333333333</v>
      </c>
      <c r="S147" s="62">
        <v>2.898</v>
      </c>
      <c r="T147" s="62">
        <f t="shared" si="17"/>
        <v>1.74718196457327</v>
      </c>
      <c r="U147" s="63">
        <f t="shared" si="18"/>
        <v>5.06333333333333</v>
      </c>
      <c r="V147" s="63">
        <v>1.2</v>
      </c>
      <c r="W147" s="64">
        <f t="shared" si="19"/>
        <v>4.21944444444444</v>
      </c>
      <c r="X147" s="63">
        <v>5.06333333333333</v>
      </c>
      <c r="Y147" s="72">
        <f t="shared" si="20"/>
        <v>1</v>
      </c>
      <c r="Z147" s="70">
        <f>VLOOKUP(B147,[2]Sheet1!$B:$W,22,0)</f>
        <v>0</v>
      </c>
      <c r="AA147" s="63">
        <v>8.19</v>
      </c>
      <c r="AB147" s="71">
        <f t="shared" si="21"/>
        <v>0.618233618233618</v>
      </c>
      <c r="AC147" s="64">
        <f>VLOOKUP(B147,[3]第三批!$K:$R,8,0)</f>
        <v>1.2</v>
      </c>
      <c r="AD147" s="64">
        <f t="shared" si="22"/>
        <v>4.21944444444444</v>
      </c>
      <c r="AE147" s="64">
        <v>1.2</v>
      </c>
      <c r="AF147" s="64">
        <f t="shared" si="23"/>
        <v>4.21944444444444</v>
      </c>
    </row>
    <row r="148" ht="27" customHeight="1" spans="1:32">
      <c r="A148" s="33">
        <v>147</v>
      </c>
      <c r="B148" s="34" t="s">
        <v>403</v>
      </c>
      <c r="C148" s="46"/>
      <c r="D148" s="34" t="str">
        <f>VLOOKUP(B148,[1]第三批!$C:$E,3,0)</f>
        <v>代表品</v>
      </c>
      <c r="E148" s="34" t="s">
        <v>56</v>
      </c>
      <c r="F148" s="36" t="s">
        <v>35</v>
      </c>
      <c r="G148" s="36" t="s">
        <v>386</v>
      </c>
      <c r="H148" s="36" t="s">
        <v>229</v>
      </c>
      <c r="I148" s="34">
        <v>0</v>
      </c>
      <c r="J148" s="34">
        <v>1.125</v>
      </c>
      <c r="K148" s="36" t="s">
        <v>197</v>
      </c>
      <c r="L148" s="33">
        <v>6</v>
      </c>
      <c r="M148" s="36" t="s">
        <v>120</v>
      </c>
      <c r="N148" s="34" t="s">
        <v>404</v>
      </c>
      <c r="O148" s="36" t="s">
        <v>41</v>
      </c>
      <c r="P148" s="53">
        <v>9.6</v>
      </c>
      <c r="Q148" s="61">
        <v>3</v>
      </c>
      <c r="R148" s="62">
        <f t="shared" si="16"/>
        <v>4.8</v>
      </c>
      <c r="S148" s="62">
        <v>2.898</v>
      </c>
      <c r="T148" s="62">
        <f t="shared" si="17"/>
        <v>1.65631469979296</v>
      </c>
      <c r="U148" s="63">
        <f t="shared" si="18"/>
        <v>4.26666666666667</v>
      </c>
      <c r="V148" s="63">
        <v>1.2</v>
      </c>
      <c r="W148" s="64">
        <f t="shared" si="19"/>
        <v>3.55555555555556</v>
      </c>
      <c r="X148" s="63">
        <v>4.26666666666667</v>
      </c>
      <c r="Y148" s="72">
        <f t="shared" si="20"/>
        <v>0.999999999999999</v>
      </c>
      <c r="Z148" s="70">
        <f>VLOOKUP(B148,[2]Sheet1!$B:$W,22,0)</f>
        <v>0</v>
      </c>
      <c r="AA148" s="63">
        <v>8.19</v>
      </c>
      <c r="AB148" s="71">
        <f t="shared" si="21"/>
        <v>0.520960520960521</v>
      </c>
      <c r="AC148" s="64">
        <f>VLOOKUP(B148,[3]第三批!$K:$R,8,0)</f>
        <v>1.2</v>
      </c>
      <c r="AD148" s="64">
        <f t="shared" si="22"/>
        <v>3.55555555555556</v>
      </c>
      <c r="AE148" s="64">
        <v>1.2</v>
      </c>
      <c r="AF148" s="64">
        <f t="shared" si="23"/>
        <v>3.55555555555556</v>
      </c>
    </row>
    <row r="149" ht="27" customHeight="1" spans="1:32">
      <c r="A149" s="33">
        <v>148</v>
      </c>
      <c r="B149" s="34" t="s">
        <v>405</v>
      </c>
      <c r="C149" s="46"/>
      <c r="D149" s="34"/>
      <c r="E149" s="34" t="s">
        <v>56</v>
      </c>
      <c r="F149" s="36" t="s">
        <v>35</v>
      </c>
      <c r="G149" s="36" t="s">
        <v>386</v>
      </c>
      <c r="H149" s="36" t="s">
        <v>229</v>
      </c>
      <c r="I149" s="34" t="e">
        <v>#N/A</v>
      </c>
      <c r="J149" s="34">
        <v>1.125</v>
      </c>
      <c r="K149" s="36" t="s">
        <v>197</v>
      </c>
      <c r="L149" s="33">
        <v>10</v>
      </c>
      <c r="M149" s="36" t="s">
        <v>120</v>
      </c>
      <c r="N149" s="34" t="s">
        <v>404</v>
      </c>
      <c r="O149" s="36" t="s">
        <v>41</v>
      </c>
      <c r="P149" s="54">
        <v>16</v>
      </c>
      <c r="Q149" s="61">
        <v>3</v>
      </c>
      <c r="R149" s="62">
        <f t="shared" si="16"/>
        <v>4.8</v>
      </c>
      <c r="S149" s="62">
        <v>2.898</v>
      </c>
      <c r="T149" s="62">
        <f t="shared" si="17"/>
        <v>1.65631469979296</v>
      </c>
      <c r="U149" s="63">
        <f t="shared" si="18"/>
        <v>4.26666666666667</v>
      </c>
      <c r="V149" s="63">
        <v>1.2</v>
      </c>
      <c r="W149" s="64">
        <f t="shared" si="19"/>
        <v>3.55555555555556</v>
      </c>
      <c r="X149" s="63">
        <v>4.26666666666667</v>
      </c>
      <c r="Y149" s="72">
        <f t="shared" si="20"/>
        <v>0.999999999999999</v>
      </c>
      <c r="Z149" s="70">
        <f>VLOOKUP(B149,[2]Sheet1!$B:$W,22,0)</f>
        <v>0</v>
      </c>
      <c r="AA149" s="63">
        <v>8.19</v>
      </c>
      <c r="AB149" s="71">
        <f t="shared" si="21"/>
        <v>0.520960520960521</v>
      </c>
      <c r="AC149" s="64">
        <f>VLOOKUP(B149,[3]第三批!$K:$R,8,0)</f>
        <v>1.2</v>
      </c>
      <c r="AD149" s="64">
        <f t="shared" si="22"/>
        <v>3.55555555555556</v>
      </c>
      <c r="AE149" s="64">
        <v>1.2</v>
      </c>
      <c r="AF149" s="64">
        <f t="shared" si="23"/>
        <v>3.55555555555556</v>
      </c>
    </row>
    <row r="150" ht="27" customHeight="1" spans="1:32">
      <c r="A150" s="33">
        <v>149</v>
      </c>
      <c r="B150" s="34" t="s">
        <v>406</v>
      </c>
      <c r="C150" s="46"/>
      <c r="D150" s="34" t="str">
        <f>VLOOKUP(B150,[1]第三批!$C:$E,3,0)</f>
        <v>代表品</v>
      </c>
      <c r="E150" s="34" t="s">
        <v>56</v>
      </c>
      <c r="F150" s="36" t="s">
        <v>35</v>
      </c>
      <c r="G150" s="36" t="s">
        <v>386</v>
      </c>
      <c r="H150" s="36" t="s">
        <v>229</v>
      </c>
      <c r="I150" s="34">
        <v>0</v>
      </c>
      <c r="J150" s="34">
        <v>1.125</v>
      </c>
      <c r="K150" s="36" t="s">
        <v>233</v>
      </c>
      <c r="L150" s="33">
        <v>12</v>
      </c>
      <c r="M150" s="36" t="s">
        <v>120</v>
      </c>
      <c r="N150" s="34" t="s">
        <v>407</v>
      </c>
      <c r="O150" s="36" t="s">
        <v>41</v>
      </c>
      <c r="P150" s="53">
        <v>10.2</v>
      </c>
      <c r="Q150" s="61">
        <v>3</v>
      </c>
      <c r="R150" s="62">
        <f t="shared" si="16"/>
        <v>2.55</v>
      </c>
      <c r="S150" s="62">
        <v>2.898</v>
      </c>
      <c r="T150" s="62">
        <f t="shared" si="17"/>
        <v>0.87991718426501</v>
      </c>
      <c r="U150" s="63">
        <f t="shared" si="18"/>
        <v>2.26666666666667</v>
      </c>
      <c r="V150" s="63">
        <v>1.2</v>
      </c>
      <c r="W150" s="64">
        <f t="shared" si="19"/>
        <v>1.88888888888889</v>
      </c>
      <c r="X150" s="63">
        <v>2.26666666666667</v>
      </c>
      <c r="Y150" s="64">
        <f t="shared" si="20"/>
        <v>0.999999999999998</v>
      </c>
      <c r="Z150" s="70">
        <f>VLOOKUP(B150,[2]Sheet1!$B:$W,22,0)</f>
        <v>0</v>
      </c>
      <c r="AA150" s="63">
        <v>8.19</v>
      </c>
      <c r="AB150" s="71">
        <f t="shared" si="21"/>
        <v>0.276760276760277</v>
      </c>
      <c r="AC150" s="64">
        <f>VLOOKUP(B150,[3]第三批!$K:$R,8,0)</f>
        <v>1.2</v>
      </c>
      <c r="AD150" s="64">
        <f t="shared" si="22"/>
        <v>1.88888888888889</v>
      </c>
      <c r="AE150" s="64">
        <v>1.2</v>
      </c>
      <c r="AF150" s="64">
        <f t="shared" si="23"/>
        <v>1.88888888888889</v>
      </c>
    </row>
    <row r="151" ht="27" customHeight="1" spans="1:32">
      <c r="A151" s="33">
        <v>150</v>
      </c>
      <c r="B151" s="34" t="s">
        <v>408</v>
      </c>
      <c r="C151" s="46"/>
      <c r="D151" s="34"/>
      <c r="E151" s="34" t="s">
        <v>56</v>
      </c>
      <c r="F151" s="36" t="s">
        <v>35</v>
      </c>
      <c r="G151" s="36" t="s">
        <v>386</v>
      </c>
      <c r="H151" s="36" t="s">
        <v>229</v>
      </c>
      <c r="I151" s="34" t="e">
        <v>#N/A</v>
      </c>
      <c r="J151" s="34">
        <v>1.125</v>
      </c>
      <c r="K151" s="36" t="s">
        <v>233</v>
      </c>
      <c r="L151" s="33">
        <v>10</v>
      </c>
      <c r="M151" s="36" t="s">
        <v>120</v>
      </c>
      <c r="N151" s="34" t="s">
        <v>407</v>
      </c>
      <c r="O151" s="36" t="s">
        <v>41</v>
      </c>
      <c r="P151" s="53">
        <v>8.5</v>
      </c>
      <c r="Q151" s="61">
        <v>3</v>
      </c>
      <c r="R151" s="62">
        <f t="shared" si="16"/>
        <v>2.55</v>
      </c>
      <c r="S151" s="62">
        <v>2.898</v>
      </c>
      <c r="T151" s="62">
        <f t="shared" si="17"/>
        <v>0.87991718426501</v>
      </c>
      <c r="U151" s="63">
        <f t="shared" si="18"/>
        <v>2.26666666666667</v>
      </c>
      <c r="V151" s="63">
        <v>1.2</v>
      </c>
      <c r="W151" s="64">
        <f t="shared" si="19"/>
        <v>1.88888888888889</v>
      </c>
      <c r="X151" s="63">
        <v>2.26666666666667</v>
      </c>
      <c r="Y151" s="64">
        <f t="shared" si="20"/>
        <v>0.999999999999998</v>
      </c>
      <c r="Z151" s="70">
        <f>VLOOKUP(B151,[2]Sheet1!$B:$W,22,0)</f>
        <v>0</v>
      </c>
      <c r="AA151" s="63">
        <v>8.19</v>
      </c>
      <c r="AB151" s="71">
        <f t="shared" si="21"/>
        <v>0.276760276760277</v>
      </c>
      <c r="AC151" s="64">
        <f>VLOOKUP(B151,[3]第三批!$K:$R,8,0)</f>
        <v>1.2</v>
      </c>
      <c r="AD151" s="64">
        <f t="shared" si="22"/>
        <v>1.88888888888889</v>
      </c>
      <c r="AE151" s="64">
        <v>1.2</v>
      </c>
      <c r="AF151" s="64">
        <f t="shared" si="23"/>
        <v>1.88888888888889</v>
      </c>
    </row>
    <row r="152" ht="27" customHeight="1" spans="1:32">
      <c r="A152" s="33">
        <v>151</v>
      </c>
      <c r="B152" s="34" t="s">
        <v>409</v>
      </c>
      <c r="C152" s="46"/>
      <c r="D152" s="34" t="str">
        <f>VLOOKUP(B152,[1]第三批!$C:$E,3,0)</f>
        <v>代表品</v>
      </c>
      <c r="E152" s="34" t="s">
        <v>56</v>
      </c>
      <c r="F152" s="36" t="s">
        <v>35</v>
      </c>
      <c r="G152" s="36" t="s">
        <v>351</v>
      </c>
      <c r="H152" s="36" t="s">
        <v>229</v>
      </c>
      <c r="I152" s="34">
        <v>0</v>
      </c>
      <c r="J152" s="34">
        <v>1.125</v>
      </c>
      <c r="K152" s="36" t="s">
        <v>230</v>
      </c>
      <c r="L152" s="33">
        <v>10</v>
      </c>
      <c r="M152" s="36" t="s">
        <v>120</v>
      </c>
      <c r="N152" s="36" t="s">
        <v>410</v>
      </c>
      <c r="O152" s="36" t="s">
        <v>41</v>
      </c>
      <c r="P152" s="51">
        <v>14.49</v>
      </c>
      <c r="Q152" s="61">
        <v>3</v>
      </c>
      <c r="R152" s="62">
        <f t="shared" si="16"/>
        <v>4.347</v>
      </c>
      <c r="S152" s="62">
        <v>2.898</v>
      </c>
      <c r="T152" s="62">
        <f t="shared" si="17"/>
        <v>1.5</v>
      </c>
      <c r="U152" s="63">
        <f t="shared" si="18"/>
        <v>3.864</v>
      </c>
      <c r="V152" s="63">
        <v>1.2</v>
      </c>
      <c r="W152" s="64">
        <f t="shared" si="19"/>
        <v>3.22</v>
      </c>
      <c r="X152" s="63">
        <v>3.86333333333333</v>
      </c>
      <c r="Y152" s="72">
        <f t="shared" si="20"/>
        <v>1.00017256255393</v>
      </c>
      <c r="Z152" s="70">
        <f>VLOOKUP(B152,[2]Sheet1!$B:$W,22,0)</f>
        <v>0</v>
      </c>
      <c r="AA152" s="63">
        <v>8.19</v>
      </c>
      <c r="AB152" s="71">
        <f t="shared" si="21"/>
        <v>0.471794871794872</v>
      </c>
      <c r="AC152" s="64">
        <f>VLOOKUP(B152,[3]第三批!$K:$R,8,0)</f>
        <v>1.2</v>
      </c>
      <c r="AD152" s="64">
        <f t="shared" si="22"/>
        <v>3.22</v>
      </c>
      <c r="AE152" s="64">
        <v>1.2</v>
      </c>
      <c r="AF152" s="64">
        <f t="shared" si="23"/>
        <v>3.22</v>
      </c>
    </row>
    <row r="153" ht="27" customHeight="1" spans="1:32">
      <c r="A153" s="33">
        <v>152</v>
      </c>
      <c r="B153" s="34" t="s">
        <v>411</v>
      </c>
      <c r="C153" s="46"/>
      <c r="D153" s="34"/>
      <c r="E153" s="34" t="s">
        <v>56</v>
      </c>
      <c r="F153" s="36" t="s">
        <v>35</v>
      </c>
      <c r="G153" s="36" t="s">
        <v>351</v>
      </c>
      <c r="H153" s="36" t="s">
        <v>229</v>
      </c>
      <c r="I153" s="34" t="e">
        <v>#N/A</v>
      </c>
      <c r="J153" s="34">
        <v>1.125</v>
      </c>
      <c r="K153" s="36" t="s">
        <v>230</v>
      </c>
      <c r="L153" s="33">
        <v>9</v>
      </c>
      <c r="M153" s="36" t="s">
        <v>120</v>
      </c>
      <c r="N153" s="36" t="s">
        <v>410</v>
      </c>
      <c r="O153" s="36" t="s">
        <v>41</v>
      </c>
      <c r="P153" s="51">
        <v>13.04</v>
      </c>
      <c r="Q153" s="61">
        <v>3</v>
      </c>
      <c r="R153" s="62">
        <f t="shared" si="16"/>
        <v>4.34666666666667</v>
      </c>
      <c r="S153" s="62">
        <v>2.898</v>
      </c>
      <c r="T153" s="62">
        <f t="shared" si="17"/>
        <v>1.49988497814585</v>
      </c>
      <c r="U153" s="63">
        <f t="shared" si="18"/>
        <v>3.8637037037037</v>
      </c>
      <c r="V153" s="63">
        <v>1.2</v>
      </c>
      <c r="W153" s="64">
        <f t="shared" si="19"/>
        <v>3.21975308641975</v>
      </c>
      <c r="X153" s="63">
        <v>3.86333333333333</v>
      </c>
      <c r="Y153" s="72">
        <f t="shared" si="20"/>
        <v>1.00009586808552</v>
      </c>
      <c r="Z153" s="70">
        <f>VLOOKUP(B153,[2]Sheet1!$B:$W,22,0)</f>
        <v>0</v>
      </c>
      <c r="AA153" s="63">
        <v>8.19</v>
      </c>
      <c r="AB153" s="71">
        <f t="shared" si="21"/>
        <v>0.471758693980916</v>
      </c>
      <c r="AC153" s="64">
        <f>VLOOKUP(B153,[3]第三批!$K:$R,8,0)</f>
        <v>1.2</v>
      </c>
      <c r="AD153" s="64">
        <f t="shared" si="22"/>
        <v>3.21975308641975</v>
      </c>
      <c r="AE153" s="64">
        <v>1.2</v>
      </c>
      <c r="AF153" s="64">
        <f t="shared" si="23"/>
        <v>3.21975308641975</v>
      </c>
    </row>
    <row r="154" ht="27" customHeight="1" spans="1:32">
      <c r="A154" s="33">
        <v>153</v>
      </c>
      <c r="B154" s="34" t="s">
        <v>412</v>
      </c>
      <c r="C154" s="46"/>
      <c r="D154" s="34"/>
      <c r="E154" s="34" t="s">
        <v>56</v>
      </c>
      <c r="F154" s="36" t="s">
        <v>35</v>
      </c>
      <c r="G154" s="36" t="s">
        <v>351</v>
      </c>
      <c r="H154" s="36" t="s">
        <v>229</v>
      </c>
      <c r="I154" s="34" t="e">
        <v>#N/A</v>
      </c>
      <c r="J154" s="34">
        <v>1.125</v>
      </c>
      <c r="K154" s="36" t="s">
        <v>230</v>
      </c>
      <c r="L154" s="33">
        <v>8</v>
      </c>
      <c r="M154" s="36" t="s">
        <v>120</v>
      </c>
      <c r="N154" s="36" t="s">
        <v>410</v>
      </c>
      <c r="O154" s="36" t="s">
        <v>41</v>
      </c>
      <c r="P154" s="51">
        <v>11.59</v>
      </c>
      <c r="Q154" s="61">
        <v>3</v>
      </c>
      <c r="R154" s="62">
        <f t="shared" si="16"/>
        <v>4.34625</v>
      </c>
      <c r="S154" s="62">
        <v>2.898</v>
      </c>
      <c r="T154" s="62">
        <f t="shared" si="17"/>
        <v>1.49974120082816</v>
      </c>
      <c r="U154" s="63">
        <f t="shared" si="18"/>
        <v>3.86333333333333</v>
      </c>
      <c r="V154" s="63">
        <v>1.2</v>
      </c>
      <c r="W154" s="64">
        <f t="shared" si="19"/>
        <v>3.21944444444444</v>
      </c>
      <c r="X154" s="63">
        <v>3.86333333333333</v>
      </c>
      <c r="Y154" s="72">
        <f t="shared" si="20"/>
        <v>1</v>
      </c>
      <c r="Z154" s="70">
        <f>VLOOKUP(B154,[2]Sheet1!$B:$W,22,0)</f>
        <v>0</v>
      </c>
      <c r="AA154" s="63">
        <v>8.19</v>
      </c>
      <c r="AB154" s="71">
        <f t="shared" si="21"/>
        <v>0.471713471713472</v>
      </c>
      <c r="AC154" s="64">
        <f>VLOOKUP(B154,[3]第三批!$K:$R,8,0)</f>
        <v>1.2</v>
      </c>
      <c r="AD154" s="64">
        <f t="shared" si="22"/>
        <v>3.21944444444444</v>
      </c>
      <c r="AE154" s="64">
        <v>1.2</v>
      </c>
      <c r="AF154" s="64">
        <f t="shared" si="23"/>
        <v>3.21944444444444</v>
      </c>
    </row>
    <row r="155" ht="27" customHeight="1" spans="1:32">
      <c r="A155" s="33">
        <v>154</v>
      </c>
      <c r="B155" s="34" t="s">
        <v>413</v>
      </c>
      <c r="C155" s="46"/>
      <c r="D155" s="34" t="str">
        <f>VLOOKUP(B155,[1]第三批!$C:$E,3,0)</f>
        <v>代表品</v>
      </c>
      <c r="E155" s="34" t="s">
        <v>56</v>
      </c>
      <c r="F155" s="36" t="s">
        <v>35</v>
      </c>
      <c r="G155" s="36" t="s">
        <v>351</v>
      </c>
      <c r="H155" s="36" t="s">
        <v>229</v>
      </c>
      <c r="I155" s="34">
        <v>0</v>
      </c>
      <c r="J155" s="34">
        <v>1.125</v>
      </c>
      <c r="K155" s="36" t="s">
        <v>230</v>
      </c>
      <c r="L155" s="33">
        <v>10</v>
      </c>
      <c r="M155" s="36" t="s">
        <v>120</v>
      </c>
      <c r="N155" s="36" t="s">
        <v>209</v>
      </c>
      <c r="O155" s="36" t="s">
        <v>41</v>
      </c>
      <c r="P155" s="53">
        <v>22.7</v>
      </c>
      <c r="Q155" s="61">
        <v>3</v>
      </c>
      <c r="R155" s="62">
        <f t="shared" si="16"/>
        <v>6.81</v>
      </c>
      <c r="S155" s="62">
        <v>2.898</v>
      </c>
      <c r="T155" s="62">
        <f t="shared" si="17"/>
        <v>2.34989648033126</v>
      </c>
      <c r="U155" s="63">
        <f t="shared" si="18"/>
        <v>6.05333333333333</v>
      </c>
      <c r="V155" s="63">
        <v>1.2</v>
      </c>
      <c r="W155" s="64">
        <f t="shared" si="19"/>
        <v>5.04444444444445</v>
      </c>
      <c r="X155" s="63">
        <v>6.05333333333333</v>
      </c>
      <c r="Y155" s="72">
        <f t="shared" si="20"/>
        <v>1</v>
      </c>
      <c r="Z155" s="70">
        <f>VLOOKUP(B155,[2]Sheet1!$B:$W,22,0)</f>
        <v>0</v>
      </c>
      <c r="AA155" s="63">
        <v>8.19</v>
      </c>
      <c r="AB155" s="71">
        <f t="shared" si="21"/>
        <v>0.739112739112739</v>
      </c>
      <c r="AC155" s="64">
        <f>VLOOKUP(B155,[3]第三批!$K:$R,8,0)</f>
        <v>1.2</v>
      </c>
      <c r="AD155" s="64">
        <f t="shared" si="22"/>
        <v>5.04444444444445</v>
      </c>
      <c r="AE155" s="64">
        <v>1.2</v>
      </c>
      <c r="AF155" s="64">
        <f t="shared" si="23"/>
        <v>5.04444444444445</v>
      </c>
    </row>
    <row r="156" ht="27" customHeight="1" spans="1:32">
      <c r="A156" s="33">
        <v>155</v>
      </c>
      <c r="B156" s="34" t="s">
        <v>414</v>
      </c>
      <c r="C156" s="46"/>
      <c r="D156" s="34"/>
      <c r="E156" s="34" t="s">
        <v>56</v>
      </c>
      <c r="F156" s="36" t="s">
        <v>35</v>
      </c>
      <c r="G156" s="36" t="s">
        <v>351</v>
      </c>
      <c r="H156" s="36" t="s">
        <v>229</v>
      </c>
      <c r="I156" s="34" t="e">
        <v>#N/A</v>
      </c>
      <c r="J156" s="34">
        <v>1.125</v>
      </c>
      <c r="K156" s="36" t="s">
        <v>230</v>
      </c>
      <c r="L156" s="33">
        <v>6</v>
      </c>
      <c r="M156" s="36" t="s">
        <v>120</v>
      </c>
      <c r="N156" s="36" t="s">
        <v>209</v>
      </c>
      <c r="O156" s="36" t="s">
        <v>41</v>
      </c>
      <c r="P156" s="51">
        <v>13.62</v>
      </c>
      <c r="Q156" s="61">
        <v>3</v>
      </c>
      <c r="R156" s="62">
        <f t="shared" si="16"/>
        <v>6.81</v>
      </c>
      <c r="S156" s="62">
        <v>2.898</v>
      </c>
      <c r="T156" s="62">
        <f t="shared" si="17"/>
        <v>2.34989648033126</v>
      </c>
      <c r="U156" s="63">
        <f t="shared" si="18"/>
        <v>6.05333333333333</v>
      </c>
      <c r="V156" s="63">
        <v>1.2</v>
      </c>
      <c r="W156" s="64">
        <f t="shared" si="19"/>
        <v>5.04444444444445</v>
      </c>
      <c r="X156" s="63">
        <v>6.05333333333333</v>
      </c>
      <c r="Y156" s="72">
        <f t="shared" si="20"/>
        <v>1</v>
      </c>
      <c r="Z156" s="70">
        <f>VLOOKUP(B156,[2]Sheet1!$B:$W,22,0)</f>
        <v>0</v>
      </c>
      <c r="AA156" s="63">
        <v>8.19</v>
      </c>
      <c r="AB156" s="71">
        <f t="shared" si="21"/>
        <v>0.739112739112739</v>
      </c>
      <c r="AC156" s="64">
        <f>VLOOKUP(B156,[3]第三批!$K:$R,8,0)</f>
        <v>1.2</v>
      </c>
      <c r="AD156" s="64">
        <f t="shared" si="22"/>
        <v>5.04444444444445</v>
      </c>
      <c r="AE156" s="64">
        <v>1.2</v>
      </c>
      <c r="AF156" s="64">
        <f t="shared" si="23"/>
        <v>5.04444444444445</v>
      </c>
    </row>
    <row r="157" ht="27" customHeight="1" spans="1:32">
      <c r="A157" s="33">
        <v>156</v>
      </c>
      <c r="B157" s="34" t="s">
        <v>415</v>
      </c>
      <c r="C157" s="46"/>
      <c r="D157" s="34" t="str">
        <f>VLOOKUP(B157,[1]第三批!$C:$E,3,0)</f>
        <v>代表品</v>
      </c>
      <c r="E157" s="34" t="s">
        <v>56</v>
      </c>
      <c r="F157" s="36" t="s">
        <v>35</v>
      </c>
      <c r="G157" s="36" t="s">
        <v>351</v>
      </c>
      <c r="H157" s="36" t="s">
        <v>229</v>
      </c>
      <c r="I157" s="34">
        <v>0</v>
      </c>
      <c r="J157" s="34">
        <v>1.125</v>
      </c>
      <c r="K157" s="36" t="s">
        <v>233</v>
      </c>
      <c r="L157" s="33">
        <v>12</v>
      </c>
      <c r="M157" s="36" t="s">
        <v>120</v>
      </c>
      <c r="N157" s="34" t="s">
        <v>416</v>
      </c>
      <c r="O157" s="36" t="s">
        <v>41</v>
      </c>
      <c r="P157" s="51">
        <v>17.99</v>
      </c>
      <c r="Q157" s="61">
        <v>3</v>
      </c>
      <c r="R157" s="62">
        <f t="shared" si="16"/>
        <v>4.4975</v>
      </c>
      <c r="S157" s="62">
        <v>2.898</v>
      </c>
      <c r="T157" s="62">
        <f t="shared" si="17"/>
        <v>1.55193236714976</v>
      </c>
      <c r="U157" s="63">
        <f t="shared" si="18"/>
        <v>3.99777777777778</v>
      </c>
      <c r="V157" s="63">
        <v>1.2</v>
      </c>
      <c r="W157" s="64">
        <f t="shared" si="19"/>
        <v>3.33148148148148</v>
      </c>
      <c r="X157" s="63">
        <v>3.99777777777778</v>
      </c>
      <c r="Y157" s="72">
        <f t="shared" si="20"/>
        <v>0.999999999999999</v>
      </c>
      <c r="Z157" s="70">
        <f>VLOOKUP(B157,[2]Sheet1!$B:$W,22,0)</f>
        <v>0</v>
      </c>
      <c r="AA157" s="63">
        <v>8.19</v>
      </c>
      <c r="AB157" s="71">
        <f t="shared" si="21"/>
        <v>0.488129154795821</v>
      </c>
      <c r="AC157" s="64">
        <f>VLOOKUP(B157,[3]第三批!$K:$R,8,0)</f>
        <v>1.2</v>
      </c>
      <c r="AD157" s="64">
        <f t="shared" si="22"/>
        <v>3.33148148148148</v>
      </c>
      <c r="AE157" s="64">
        <v>1.2</v>
      </c>
      <c r="AF157" s="64">
        <f t="shared" si="23"/>
        <v>3.33148148148148</v>
      </c>
    </row>
    <row r="158" ht="30.95" customHeight="1" spans="1:32">
      <c r="A158" s="33">
        <v>157</v>
      </c>
      <c r="B158" s="34" t="s">
        <v>417</v>
      </c>
      <c r="C158" s="46"/>
      <c r="D158" s="34" t="str">
        <f>VLOOKUP(B158,[1]第三批!$C:$E,3,0)</f>
        <v>代表品</v>
      </c>
      <c r="E158" s="34" t="s">
        <v>56</v>
      </c>
      <c r="F158" s="36" t="s">
        <v>35</v>
      </c>
      <c r="G158" s="36" t="s">
        <v>351</v>
      </c>
      <c r="H158" s="36" t="s">
        <v>229</v>
      </c>
      <c r="I158" s="34">
        <v>0</v>
      </c>
      <c r="J158" s="34">
        <v>1.125</v>
      </c>
      <c r="K158" s="36" t="s">
        <v>418</v>
      </c>
      <c r="L158" s="33">
        <v>10</v>
      </c>
      <c r="M158" s="36" t="s">
        <v>120</v>
      </c>
      <c r="N158" s="34" t="s">
        <v>419</v>
      </c>
      <c r="O158" s="36" t="s">
        <v>41</v>
      </c>
      <c r="P158" s="51">
        <v>8.89</v>
      </c>
      <c r="Q158" s="61">
        <v>3</v>
      </c>
      <c r="R158" s="62">
        <f t="shared" si="16"/>
        <v>2.667</v>
      </c>
      <c r="S158" s="62">
        <v>2.898</v>
      </c>
      <c r="T158" s="62">
        <f t="shared" si="17"/>
        <v>0.920289855072464</v>
      </c>
      <c r="U158" s="63">
        <f t="shared" si="18"/>
        <v>2.37066666666667</v>
      </c>
      <c r="V158" s="63">
        <v>1.2</v>
      </c>
      <c r="W158" s="64">
        <f t="shared" si="19"/>
        <v>1.97555555555556</v>
      </c>
      <c r="X158" s="63">
        <v>2.37</v>
      </c>
      <c r="Y158" s="64">
        <f t="shared" si="20"/>
        <v>1.00028129395218</v>
      </c>
      <c r="Z158" s="70">
        <f>VLOOKUP(B158,[2]Sheet1!$B:$W,22,0)</f>
        <v>0</v>
      </c>
      <c r="AA158" s="63">
        <v>8.19</v>
      </c>
      <c r="AB158" s="71">
        <f t="shared" si="21"/>
        <v>0.289458689458689</v>
      </c>
      <c r="AC158" s="64">
        <f>VLOOKUP(B158,[3]第三批!$K:$R,8,0)</f>
        <v>1.2</v>
      </c>
      <c r="AD158" s="64">
        <f t="shared" si="22"/>
        <v>1.97555555555556</v>
      </c>
      <c r="AE158" s="64">
        <v>1.2</v>
      </c>
      <c r="AF158" s="64">
        <f t="shared" si="23"/>
        <v>1.97555555555556</v>
      </c>
    </row>
    <row r="159" ht="30.95" customHeight="1" spans="1:32">
      <c r="A159" s="33">
        <v>158</v>
      </c>
      <c r="B159" s="34" t="s">
        <v>420</v>
      </c>
      <c r="C159" s="46"/>
      <c r="D159" s="34"/>
      <c r="E159" s="34" t="s">
        <v>56</v>
      </c>
      <c r="F159" s="36" t="s">
        <v>35</v>
      </c>
      <c r="G159" s="36" t="s">
        <v>351</v>
      </c>
      <c r="H159" s="36" t="s">
        <v>229</v>
      </c>
      <c r="I159" s="34" t="e">
        <v>#N/A</v>
      </c>
      <c r="J159" s="34">
        <v>1.125</v>
      </c>
      <c r="K159" s="40" t="s">
        <v>378</v>
      </c>
      <c r="L159" s="33">
        <v>16</v>
      </c>
      <c r="M159" s="36" t="s">
        <v>120</v>
      </c>
      <c r="N159" s="34" t="s">
        <v>419</v>
      </c>
      <c r="O159" s="36" t="s">
        <v>41</v>
      </c>
      <c r="P159" s="51">
        <v>14.22</v>
      </c>
      <c r="Q159" s="61">
        <v>3</v>
      </c>
      <c r="R159" s="62">
        <f t="shared" si="16"/>
        <v>2.66625</v>
      </c>
      <c r="S159" s="62">
        <v>2.898</v>
      </c>
      <c r="T159" s="62">
        <f t="shared" si="17"/>
        <v>0.920031055900621</v>
      </c>
      <c r="U159" s="63">
        <f t="shared" si="18"/>
        <v>2.37</v>
      </c>
      <c r="V159" s="63">
        <v>1.2</v>
      </c>
      <c r="W159" s="64">
        <f t="shared" si="19"/>
        <v>1.975</v>
      </c>
      <c r="X159" s="63">
        <v>2.37</v>
      </c>
      <c r="Y159" s="64">
        <f t="shared" si="20"/>
        <v>1</v>
      </c>
      <c r="Z159" s="70">
        <f>VLOOKUP(B159,[2]Sheet1!$B:$W,22,0)</f>
        <v>0</v>
      </c>
      <c r="AA159" s="63">
        <v>8.19</v>
      </c>
      <c r="AB159" s="71">
        <f t="shared" si="21"/>
        <v>0.289377289377289</v>
      </c>
      <c r="AC159" s="64">
        <f>VLOOKUP(B159,[3]第三批!$K:$R,8,0)</f>
        <v>1.2</v>
      </c>
      <c r="AD159" s="64">
        <f t="shared" si="22"/>
        <v>1.975</v>
      </c>
      <c r="AE159" s="64">
        <v>1.2</v>
      </c>
      <c r="AF159" s="64">
        <f t="shared" si="23"/>
        <v>1.975</v>
      </c>
    </row>
    <row r="160" ht="27" customHeight="1" spans="1:32">
      <c r="A160" s="33">
        <v>159</v>
      </c>
      <c r="B160" s="34" t="s">
        <v>421</v>
      </c>
      <c r="C160" s="46"/>
      <c r="D160" s="34" t="str">
        <f>VLOOKUP(B160,[1]第三批!$C:$E,3,0)</f>
        <v>代表品</v>
      </c>
      <c r="E160" s="34" t="s">
        <v>56</v>
      </c>
      <c r="F160" s="36" t="s">
        <v>35</v>
      </c>
      <c r="G160" s="36" t="s">
        <v>351</v>
      </c>
      <c r="H160" s="36" t="s">
        <v>229</v>
      </c>
      <c r="I160" s="34">
        <v>0</v>
      </c>
      <c r="J160" s="34">
        <v>1.125</v>
      </c>
      <c r="K160" s="36" t="s">
        <v>230</v>
      </c>
      <c r="L160" s="33">
        <v>12</v>
      </c>
      <c r="M160" s="36" t="s">
        <v>120</v>
      </c>
      <c r="N160" s="34" t="s">
        <v>422</v>
      </c>
      <c r="O160" s="36" t="s">
        <v>41</v>
      </c>
      <c r="P160" s="51">
        <v>11.88</v>
      </c>
      <c r="Q160" s="61">
        <v>3</v>
      </c>
      <c r="R160" s="62">
        <f t="shared" si="16"/>
        <v>2.97</v>
      </c>
      <c r="S160" s="62">
        <v>2.898</v>
      </c>
      <c r="T160" s="62">
        <f t="shared" si="17"/>
        <v>1.02484472049689</v>
      </c>
      <c r="U160" s="63">
        <f t="shared" si="18"/>
        <v>2.64</v>
      </c>
      <c r="V160" s="63">
        <v>1.2</v>
      </c>
      <c r="W160" s="64">
        <f t="shared" si="19"/>
        <v>2.2</v>
      </c>
      <c r="X160" s="63">
        <v>2.64</v>
      </c>
      <c r="Y160" s="64">
        <f t="shared" si="20"/>
        <v>1</v>
      </c>
      <c r="Z160" s="70">
        <f>VLOOKUP(B160,[2]Sheet1!$B:$W,22,0)</f>
        <v>0</v>
      </c>
      <c r="AA160" s="63">
        <v>8.19</v>
      </c>
      <c r="AB160" s="71">
        <f t="shared" si="21"/>
        <v>0.322344322344322</v>
      </c>
      <c r="AC160" s="64">
        <f>VLOOKUP(B160,[3]第三批!$K:$R,8,0)</f>
        <v>1.2</v>
      </c>
      <c r="AD160" s="64">
        <f t="shared" si="22"/>
        <v>2.2</v>
      </c>
      <c r="AE160" s="64">
        <v>1.2</v>
      </c>
      <c r="AF160" s="64">
        <f t="shared" si="23"/>
        <v>2.2</v>
      </c>
    </row>
    <row r="161" ht="27" customHeight="1" spans="1:32">
      <c r="A161" s="33">
        <v>160</v>
      </c>
      <c r="B161" s="34" t="s">
        <v>423</v>
      </c>
      <c r="C161" s="46"/>
      <c r="D161" s="34"/>
      <c r="E161" s="34" t="s">
        <v>56</v>
      </c>
      <c r="F161" s="36" t="s">
        <v>35</v>
      </c>
      <c r="G161" s="36" t="s">
        <v>351</v>
      </c>
      <c r="H161" s="36" t="s">
        <v>229</v>
      </c>
      <c r="I161" s="34" t="e">
        <v>#N/A</v>
      </c>
      <c r="J161" s="34">
        <v>1.125</v>
      </c>
      <c r="K161" s="36" t="s">
        <v>230</v>
      </c>
      <c r="L161" s="33">
        <v>60</v>
      </c>
      <c r="M161" s="36" t="s">
        <v>120</v>
      </c>
      <c r="N161" s="34" t="s">
        <v>422</v>
      </c>
      <c r="O161" s="36" t="s">
        <v>41</v>
      </c>
      <c r="P161" s="53">
        <v>59.4</v>
      </c>
      <c r="Q161" s="61">
        <v>3</v>
      </c>
      <c r="R161" s="62">
        <f t="shared" si="16"/>
        <v>2.97</v>
      </c>
      <c r="S161" s="62">
        <v>2.898</v>
      </c>
      <c r="T161" s="62">
        <f t="shared" si="17"/>
        <v>1.02484472049689</v>
      </c>
      <c r="U161" s="63">
        <f t="shared" si="18"/>
        <v>2.64</v>
      </c>
      <c r="V161" s="63">
        <v>1.2</v>
      </c>
      <c r="W161" s="64">
        <f t="shared" si="19"/>
        <v>2.2</v>
      </c>
      <c r="X161" s="63">
        <v>2.64</v>
      </c>
      <c r="Y161" s="64">
        <f t="shared" si="20"/>
        <v>1</v>
      </c>
      <c r="Z161" s="70">
        <f>VLOOKUP(B161,[2]Sheet1!$B:$W,22,0)</f>
        <v>0</v>
      </c>
      <c r="AA161" s="63">
        <v>8.19</v>
      </c>
      <c r="AB161" s="71">
        <f t="shared" si="21"/>
        <v>0.322344322344322</v>
      </c>
      <c r="AC161" s="64">
        <f>VLOOKUP(B161,[3]第三批!$K:$R,8,0)</f>
        <v>1.2</v>
      </c>
      <c r="AD161" s="64">
        <f t="shared" si="22"/>
        <v>2.2</v>
      </c>
      <c r="AE161" s="64">
        <v>1.2</v>
      </c>
      <c r="AF161" s="64">
        <f t="shared" si="23"/>
        <v>2.2</v>
      </c>
    </row>
    <row r="162" ht="40.5" customHeight="1" spans="1:32">
      <c r="A162" s="33">
        <v>161</v>
      </c>
      <c r="B162" s="34" t="s">
        <v>424</v>
      </c>
      <c r="C162" s="46"/>
      <c r="D162" s="34" t="str">
        <f>VLOOKUP(B162,[1]第三批!$C:$E,3,0)</f>
        <v>代表品</v>
      </c>
      <c r="E162" s="34" t="s">
        <v>56</v>
      </c>
      <c r="F162" s="36" t="s">
        <v>35</v>
      </c>
      <c r="G162" s="36" t="s">
        <v>351</v>
      </c>
      <c r="H162" s="36" t="s">
        <v>229</v>
      </c>
      <c r="I162" s="34">
        <v>0</v>
      </c>
      <c r="J162" s="34">
        <v>1.125</v>
      </c>
      <c r="K162" s="36" t="s">
        <v>230</v>
      </c>
      <c r="L162" s="33">
        <v>10</v>
      </c>
      <c r="M162" s="36" t="s">
        <v>120</v>
      </c>
      <c r="N162" s="36" t="s">
        <v>425</v>
      </c>
      <c r="O162" s="36" t="s">
        <v>41</v>
      </c>
      <c r="P162" s="54">
        <v>11</v>
      </c>
      <c r="Q162" s="61">
        <v>3</v>
      </c>
      <c r="R162" s="62">
        <f t="shared" si="16"/>
        <v>3.3</v>
      </c>
      <c r="S162" s="62">
        <v>2.898</v>
      </c>
      <c r="T162" s="62">
        <f t="shared" si="17"/>
        <v>1.13871635610766</v>
      </c>
      <c r="U162" s="63">
        <f t="shared" si="18"/>
        <v>2.93333333333333</v>
      </c>
      <c r="V162" s="63">
        <v>1.2</v>
      </c>
      <c r="W162" s="64">
        <f t="shared" si="19"/>
        <v>2.44444444444444</v>
      </c>
      <c r="X162" s="63">
        <v>2.93333333333333</v>
      </c>
      <c r="Y162" s="64">
        <f t="shared" si="20"/>
        <v>1</v>
      </c>
      <c r="Z162" s="70">
        <f>VLOOKUP(B162,[2]Sheet1!$B:$W,22,0)</f>
        <v>0</v>
      </c>
      <c r="AA162" s="63">
        <v>8.19</v>
      </c>
      <c r="AB162" s="71">
        <f t="shared" si="21"/>
        <v>0.358160358160358</v>
      </c>
      <c r="AC162" s="64">
        <f>VLOOKUP(B162,[3]第三批!$K:$R,8,0)</f>
        <v>1.2</v>
      </c>
      <c r="AD162" s="64">
        <f t="shared" si="22"/>
        <v>2.44444444444444</v>
      </c>
      <c r="AE162" s="64">
        <v>1.2</v>
      </c>
      <c r="AF162" s="64">
        <f t="shared" si="23"/>
        <v>2.44444444444444</v>
      </c>
    </row>
    <row r="163" ht="40.5" customHeight="1" spans="1:32">
      <c r="A163" s="33">
        <v>162</v>
      </c>
      <c r="B163" s="34" t="s">
        <v>426</v>
      </c>
      <c r="C163" s="46"/>
      <c r="D163" s="34"/>
      <c r="E163" s="34" t="s">
        <v>56</v>
      </c>
      <c r="F163" s="36" t="s">
        <v>35</v>
      </c>
      <c r="G163" s="36" t="s">
        <v>351</v>
      </c>
      <c r="H163" s="36" t="s">
        <v>229</v>
      </c>
      <c r="I163" s="34" t="e">
        <v>#N/A</v>
      </c>
      <c r="J163" s="34">
        <v>1.125</v>
      </c>
      <c r="K163" s="36" t="s">
        <v>230</v>
      </c>
      <c r="L163" s="33">
        <v>9</v>
      </c>
      <c r="M163" s="36" t="s">
        <v>120</v>
      </c>
      <c r="N163" s="36" t="s">
        <v>425</v>
      </c>
      <c r="O163" s="36" t="s">
        <v>41</v>
      </c>
      <c r="P163" s="53">
        <v>9.9</v>
      </c>
      <c r="Q163" s="61">
        <v>3</v>
      </c>
      <c r="R163" s="62">
        <f t="shared" si="16"/>
        <v>3.3</v>
      </c>
      <c r="S163" s="62">
        <v>2.898</v>
      </c>
      <c r="T163" s="62">
        <f t="shared" si="17"/>
        <v>1.13871635610766</v>
      </c>
      <c r="U163" s="63">
        <f t="shared" si="18"/>
        <v>2.93333333333333</v>
      </c>
      <c r="V163" s="63">
        <v>1.2</v>
      </c>
      <c r="W163" s="64">
        <f t="shared" si="19"/>
        <v>2.44444444444444</v>
      </c>
      <c r="X163" s="63">
        <v>2.93333333333333</v>
      </c>
      <c r="Y163" s="64">
        <f t="shared" si="20"/>
        <v>1</v>
      </c>
      <c r="Z163" s="70">
        <f>VLOOKUP(B163,[2]Sheet1!$B:$W,22,0)</f>
        <v>0</v>
      </c>
      <c r="AA163" s="63">
        <v>8.19</v>
      </c>
      <c r="AB163" s="71">
        <f t="shared" si="21"/>
        <v>0.358160358160358</v>
      </c>
      <c r="AC163" s="64">
        <f>VLOOKUP(B163,[3]第三批!$K:$R,8,0)</f>
        <v>1.2</v>
      </c>
      <c r="AD163" s="64">
        <f t="shared" si="22"/>
        <v>2.44444444444444</v>
      </c>
      <c r="AE163" s="64">
        <v>1.2</v>
      </c>
      <c r="AF163" s="64">
        <f t="shared" si="23"/>
        <v>2.44444444444444</v>
      </c>
    </row>
    <row r="164" ht="40.9" customHeight="1" spans="1:32">
      <c r="A164" s="33">
        <v>163</v>
      </c>
      <c r="B164" s="34" t="s">
        <v>427</v>
      </c>
      <c r="C164" s="46"/>
      <c r="D164" s="34" t="str">
        <f>VLOOKUP(B164,[1]第三批!$C:$E,3,0)</f>
        <v>代表品</v>
      </c>
      <c r="E164" s="34" t="s">
        <v>56</v>
      </c>
      <c r="F164" s="36" t="s">
        <v>35</v>
      </c>
      <c r="G164" s="36" t="s">
        <v>386</v>
      </c>
      <c r="H164" s="36" t="s">
        <v>229</v>
      </c>
      <c r="I164" s="34">
        <v>0</v>
      </c>
      <c r="J164" s="34">
        <v>1.125</v>
      </c>
      <c r="K164" s="36" t="s">
        <v>197</v>
      </c>
      <c r="L164" s="33">
        <v>10</v>
      </c>
      <c r="M164" s="36" t="s">
        <v>120</v>
      </c>
      <c r="N164" s="34" t="s">
        <v>428</v>
      </c>
      <c r="O164" s="36" t="s">
        <v>41</v>
      </c>
      <c r="P164" s="53">
        <v>5.8</v>
      </c>
      <c r="Q164" s="61">
        <v>3</v>
      </c>
      <c r="R164" s="62">
        <f t="shared" si="16"/>
        <v>1.74</v>
      </c>
      <c r="S164" s="62">
        <v>2.898</v>
      </c>
      <c r="T164" s="62">
        <f t="shared" si="17"/>
        <v>0.600414078674948</v>
      </c>
      <c r="U164" s="63">
        <f t="shared" si="18"/>
        <v>1.54666666666667</v>
      </c>
      <c r="V164" s="63">
        <v>1.2</v>
      </c>
      <c r="W164" s="64">
        <f t="shared" si="19"/>
        <v>1.28888888888889</v>
      </c>
      <c r="X164" s="63">
        <v>1.54666666666667</v>
      </c>
      <c r="Y164" s="64">
        <f t="shared" si="20"/>
        <v>0.999999999999998</v>
      </c>
      <c r="Z164" s="70">
        <f>VLOOKUP(B164,[2]Sheet1!$B:$W,22,0)</f>
        <v>0</v>
      </c>
      <c r="AA164" s="63">
        <v>8.19</v>
      </c>
      <c r="AB164" s="71">
        <f t="shared" si="21"/>
        <v>0.188848188848189</v>
      </c>
      <c r="AC164" s="64">
        <f>VLOOKUP(B164,[3]第三批!$K:$R,8,0)</f>
        <v>1.2</v>
      </c>
      <c r="AD164" s="64">
        <f t="shared" si="22"/>
        <v>1.28888888888889</v>
      </c>
      <c r="AE164" s="64">
        <v>1.2</v>
      </c>
      <c r="AF164" s="64">
        <f t="shared" si="23"/>
        <v>1.28888888888889</v>
      </c>
    </row>
    <row r="165" ht="40.9" customHeight="1" spans="1:32">
      <c r="A165" s="33">
        <v>164</v>
      </c>
      <c r="B165" s="34" t="s">
        <v>429</v>
      </c>
      <c r="C165" s="46"/>
      <c r="D165" s="34"/>
      <c r="E165" s="34" t="s">
        <v>56</v>
      </c>
      <c r="F165" s="36" t="s">
        <v>35</v>
      </c>
      <c r="G165" s="36" t="s">
        <v>386</v>
      </c>
      <c r="H165" s="36" t="s">
        <v>229</v>
      </c>
      <c r="I165" s="34" t="e">
        <v>#N/A</v>
      </c>
      <c r="J165" s="34">
        <v>1.125</v>
      </c>
      <c r="K165" s="36" t="s">
        <v>197</v>
      </c>
      <c r="L165" s="33">
        <v>11</v>
      </c>
      <c r="M165" s="36" t="s">
        <v>120</v>
      </c>
      <c r="N165" s="34" t="s">
        <v>428</v>
      </c>
      <c r="O165" s="36" t="s">
        <v>41</v>
      </c>
      <c r="P165" s="51">
        <v>6.38</v>
      </c>
      <c r="Q165" s="61">
        <v>3</v>
      </c>
      <c r="R165" s="62">
        <f t="shared" si="16"/>
        <v>1.74</v>
      </c>
      <c r="S165" s="62">
        <v>2.898</v>
      </c>
      <c r="T165" s="62">
        <f t="shared" si="17"/>
        <v>0.600414078674948</v>
      </c>
      <c r="U165" s="63">
        <f t="shared" si="18"/>
        <v>1.54666666666667</v>
      </c>
      <c r="V165" s="63">
        <v>1.2</v>
      </c>
      <c r="W165" s="64">
        <f t="shared" si="19"/>
        <v>1.28888888888889</v>
      </c>
      <c r="X165" s="63">
        <v>1.54666666666667</v>
      </c>
      <c r="Y165" s="64">
        <f t="shared" si="20"/>
        <v>0.999999999999998</v>
      </c>
      <c r="Z165" s="70">
        <f>VLOOKUP(B165,[2]Sheet1!$B:$W,22,0)</f>
        <v>0</v>
      </c>
      <c r="AA165" s="63">
        <v>8.19</v>
      </c>
      <c r="AB165" s="71">
        <f t="shared" si="21"/>
        <v>0.188848188848189</v>
      </c>
      <c r="AC165" s="64">
        <f>VLOOKUP(B165,[3]第三批!$K:$R,8,0)</f>
        <v>1.2</v>
      </c>
      <c r="AD165" s="64">
        <f t="shared" si="22"/>
        <v>1.28888888888889</v>
      </c>
      <c r="AE165" s="64">
        <v>1.2</v>
      </c>
      <c r="AF165" s="64">
        <f t="shared" si="23"/>
        <v>1.28888888888889</v>
      </c>
    </row>
    <row r="166" ht="31.5" customHeight="1" spans="1:32">
      <c r="A166" s="33">
        <v>165</v>
      </c>
      <c r="B166" s="34" t="s">
        <v>430</v>
      </c>
      <c r="C166" s="46"/>
      <c r="D166" s="34" t="str">
        <f>VLOOKUP(B166,[1]第三批!$C:$E,3,0)</f>
        <v>代表品</v>
      </c>
      <c r="E166" s="34" t="s">
        <v>56</v>
      </c>
      <c r="F166" s="36" t="s">
        <v>35</v>
      </c>
      <c r="G166" s="36" t="s">
        <v>351</v>
      </c>
      <c r="H166" s="36" t="s">
        <v>229</v>
      </c>
      <c r="I166" s="34">
        <v>0</v>
      </c>
      <c r="J166" s="34">
        <v>1.125</v>
      </c>
      <c r="K166" s="36" t="s">
        <v>233</v>
      </c>
      <c r="L166" s="33">
        <v>10</v>
      </c>
      <c r="M166" s="36" t="s">
        <v>120</v>
      </c>
      <c r="N166" s="34" t="s">
        <v>239</v>
      </c>
      <c r="O166" s="36" t="s">
        <v>41</v>
      </c>
      <c r="P166" s="51">
        <v>8.58</v>
      </c>
      <c r="Q166" s="61">
        <v>3</v>
      </c>
      <c r="R166" s="62">
        <f t="shared" si="16"/>
        <v>2.574</v>
      </c>
      <c r="S166" s="62">
        <v>2.898</v>
      </c>
      <c r="T166" s="62">
        <f t="shared" si="17"/>
        <v>0.888198757763975</v>
      </c>
      <c r="U166" s="63">
        <f t="shared" si="18"/>
        <v>2.288</v>
      </c>
      <c r="V166" s="63">
        <v>1.2</v>
      </c>
      <c r="W166" s="64">
        <f t="shared" si="19"/>
        <v>1.90666666666667</v>
      </c>
      <c r="X166" s="63">
        <v>2.288</v>
      </c>
      <c r="Y166" s="64">
        <f t="shared" si="20"/>
        <v>1</v>
      </c>
      <c r="Z166" s="70">
        <f>VLOOKUP(B166,[2]Sheet1!$B:$W,22,0)</f>
        <v>0</v>
      </c>
      <c r="AA166" s="63">
        <v>8.19</v>
      </c>
      <c r="AB166" s="71">
        <f t="shared" si="21"/>
        <v>0.279365079365079</v>
      </c>
      <c r="AC166" s="64">
        <f>VLOOKUP(B166,[3]第三批!$K:$R,8,0)</f>
        <v>1.2</v>
      </c>
      <c r="AD166" s="64">
        <f t="shared" si="22"/>
        <v>1.90666666666667</v>
      </c>
      <c r="AE166" s="64">
        <v>1.2</v>
      </c>
      <c r="AF166" s="64">
        <f t="shared" si="23"/>
        <v>1.90666666666667</v>
      </c>
    </row>
    <row r="167" ht="34.5" customHeight="1" spans="1:32">
      <c r="A167" s="33">
        <v>166</v>
      </c>
      <c r="B167" s="34" t="s">
        <v>431</v>
      </c>
      <c r="C167" s="46"/>
      <c r="D167" s="34" t="str">
        <f>VLOOKUP(B167,[1]第三批!$C:$E,3,0)</f>
        <v>代表品</v>
      </c>
      <c r="E167" s="34" t="s">
        <v>56</v>
      </c>
      <c r="F167" s="36" t="s">
        <v>35</v>
      </c>
      <c r="G167" s="36" t="s">
        <v>351</v>
      </c>
      <c r="H167" s="36" t="s">
        <v>229</v>
      </c>
      <c r="I167" s="34">
        <v>0</v>
      </c>
      <c r="J167" s="34">
        <v>1.125</v>
      </c>
      <c r="K167" s="36" t="s">
        <v>230</v>
      </c>
      <c r="L167" s="33">
        <v>10</v>
      </c>
      <c r="M167" s="36" t="s">
        <v>120</v>
      </c>
      <c r="N167" s="34" t="s">
        <v>432</v>
      </c>
      <c r="O167" s="36" t="s">
        <v>41</v>
      </c>
      <c r="P167" s="51">
        <v>20.88</v>
      </c>
      <c r="Q167" s="61">
        <v>3</v>
      </c>
      <c r="R167" s="62">
        <f t="shared" si="16"/>
        <v>6.264</v>
      </c>
      <c r="S167" s="62">
        <v>2.898</v>
      </c>
      <c r="T167" s="62">
        <f t="shared" si="17"/>
        <v>2.16149068322981</v>
      </c>
      <c r="U167" s="63">
        <f t="shared" si="18"/>
        <v>5.568</v>
      </c>
      <c r="V167" s="63">
        <v>1.2</v>
      </c>
      <c r="W167" s="64">
        <f t="shared" si="19"/>
        <v>4.64</v>
      </c>
      <c r="X167" s="63">
        <v>5.56666666666667</v>
      </c>
      <c r="Y167" s="72">
        <f t="shared" si="20"/>
        <v>1.00023952095808</v>
      </c>
      <c r="Z167" s="70">
        <f>VLOOKUP(B167,[2]Sheet1!$B:$W,22,0)</f>
        <v>0</v>
      </c>
      <c r="AA167" s="63">
        <v>8.19</v>
      </c>
      <c r="AB167" s="71">
        <f t="shared" si="21"/>
        <v>0.67985347985348</v>
      </c>
      <c r="AC167" s="64">
        <f>VLOOKUP(B167,[3]第三批!$K:$R,8,0)</f>
        <v>1.2</v>
      </c>
      <c r="AD167" s="64">
        <f t="shared" si="22"/>
        <v>4.64</v>
      </c>
      <c r="AE167" s="64">
        <v>1.2</v>
      </c>
      <c r="AF167" s="64">
        <f t="shared" si="23"/>
        <v>4.64</v>
      </c>
    </row>
    <row r="168" ht="35.1" customHeight="1" spans="1:32">
      <c r="A168" s="33">
        <v>167</v>
      </c>
      <c r="B168" s="34" t="s">
        <v>433</v>
      </c>
      <c r="C168" s="46"/>
      <c r="D168" s="34"/>
      <c r="E168" s="34" t="s">
        <v>56</v>
      </c>
      <c r="F168" s="36" t="s">
        <v>35</v>
      </c>
      <c r="G168" s="36" t="s">
        <v>351</v>
      </c>
      <c r="H168" s="36" t="s">
        <v>229</v>
      </c>
      <c r="I168" s="34" t="e">
        <v>#N/A</v>
      </c>
      <c r="J168" s="34">
        <v>1.125</v>
      </c>
      <c r="K168" s="36" t="s">
        <v>230</v>
      </c>
      <c r="L168" s="33">
        <v>12</v>
      </c>
      <c r="M168" s="36" t="s">
        <v>120</v>
      </c>
      <c r="N168" s="34" t="s">
        <v>432</v>
      </c>
      <c r="O168" s="36" t="s">
        <v>41</v>
      </c>
      <c r="P168" s="51">
        <v>25.05</v>
      </c>
      <c r="Q168" s="61">
        <v>3</v>
      </c>
      <c r="R168" s="62">
        <f t="shared" si="16"/>
        <v>6.2625</v>
      </c>
      <c r="S168" s="62">
        <v>2.898</v>
      </c>
      <c r="T168" s="62">
        <f t="shared" si="17"/>
        <v>2.16097308488613</v>
      </c>
      <c r="U168" s="63">
        <f t="shared" si="18"/>
        <v>5.56666666666667</v>
      </c>
      <c r="V168" s="63">
        <v>1.2</v>
      </c>
      <c r="W168" s="64">
        <f t="shared" si="19"/>
        <v>4.63888888888889</v>
      </c>
      <c r="X168" s="63">
        <v>5.56666666666667</v>
      </c>
      <c r="Y168" s="72">
        <f t="shared" si="20"/>
        <v>0.999999999999999</v>
      </c>
      <c r="Z168" s="70">
        <f>VLOOKUP(B168,[2]Sheet1!$B:$W,22,0)</f>
        <v>0</v>
      </c>
      <c r="AA168" s="63">
        <v>8.19</v>
      </c>
      <c r="AB168" s="71">
        <f t="shared" si="21"/>
        <v>0.67969067969068</v>
      </c>
      <c r="AC168" s="64">
        <f>VLOOKUP(B168,[3]第三批!$K:$R,8,0)</f>
        <v>1.2</v>
      </c>
      <c r="AD168" s="64">
        <f t="shared" si="22"/>
        <v>4.63888888888889</v>
      </c>
      <c r="AE168" s="64">
        <v>1.2</v>
      </c>
      <c r="AF168" s="64">
        <f t="shared" si="23"/>
        <v>4.63888888888889</v>
      </c>
    </row>
    <row r="169" ht="31.5" customHeight="1" spans="1:32">
      <c r="A169" s="33">
        <v>168</v>
      </c>
      <c r="B169" s="34" t="s">
        <v>434</v>
      </c>
      <c r="C169" s="46"/>
      <c r="D169" s="34" t="str">
        <f>VLOOKUP(B169,[1]第三批!$C:$E,3,0)</f>
        <v>代表品</v>
      </c>
      <c r="E169" s="34" t="s">
        <v>56</v>
      </c>
      <c r="F169" s="36" t="s">
        <v>35</v>
      </c>
      <c r="G169" s="36" t="s">
        <v>351</v>
      </c>
      <c r="H169" s="36" t="s">
        <v>229</v>
      </c>
      <c r="I169" s="34">
        <v>0</v>
      </c>
      <c r="J169" s="34">
        <v>1.125</v>
      </c>
      <c r="K169" s="36" t="s">
        <v>233</v>
      </c>
      <c r="L169" s="33">
        <v>10</v>
      </c>
      <c r="M169" s="36" t="s">
        <v>120</v>
      </c>
      <c r="N169" s="36" t="s">
        <v>435</v>
      </c>
      <c r="O169" s="36" t="s">
        <v>41</v>
      </c>
      <c r="P169" s="51">
        <v>12.03</v>
      </c>
      <c r="Q169" s="61">
        <v>3</v>
      </c>
      <c r="R169" s="62">
        <f t="shared" si="16"/>
        <v>3.609</v>
      </c>
      <c r="S169" s="62">
        <v>2.898</v>
      </c>
      <c r="T169" s="62">
        <f t="shared" si="17"/>
        <v>1.24534161490683</v>
      </c>
      <c r="U169" s="63">
        <f t="shared" si="18"/>
        <v>3.208</v>
      </c>
      <c r="V169" s="63">
        <v>1.2</v>
      </c>
      <c r="W169" s="64">
        <f t="shared" si="19"/>
        <v>2.67333333333333</v>
      </c>
      <c r="X169" s="63">
        <v>3.208</v>
      </c>
      <c r="Y169" s="64">
        <f t="shared" si="20"/>
        <v>1</v>
      </c>
      <c r="Z169" s="70">
        <f>VLOOKUP(B169,[2]Sheet1!$B:$W,22,0)</f>
        <v>0</v>
      </c>
      <c r="AA169" s="63">
        <v>8.19</v>
      </c>
      <c r="AB169" s="71">
        <f t="shared" si="21"/>
        <v>0.391697191697192</v>
      </c>
      <c r="AC169" s="64">
        <f>VLOOKUP(B169,[3]第三批!$K:$R,8,0)</f>
        <v>1.2</v>
      </c>
      <c r="AD169" s="64">
        <f t="shared" si="22"/>
        <v>2.67333333333333</v>
      </c>
      <c r="AE169" s="64">
        <v>1.2</v>
      </c>
      <c r="AF169" s="64">
        <f t="shared" si="23"/>
        <v>2.67333333333333</v>
      </c>
    </row>
    <row r="170" ht="32.1" customHeight="1" spans="1:32">
      <c r="A170" s="33">
        <v>169</v>
      </c>
      <c r="B170" s="34" t="s">
        <v>436</v>
      </c>
      <c r="C170" s="46"/>
      <c r="D170" s="34" t="str">
        <f>VLOOKUP(B170,[1]第三批!$C:$E,3,0)</f>
        <v>代表品</v>
      </c>
      <c r="E170" s="34" t="s">
        <v>56</v>
      </c>
      <c r="F170" s="36" t="s">
        <v>35</v>
      </c>
      <c r="G170" s="36" t="s">
        <v>351</v>
      </c>
      <c r="H170" s="36" t="s">
        <v>229</v>
      </c>
      <c r="I170" s="34">
        <v>0</v>
      </c>
      <c r="J170" s="34">
        <v>1.125</v>
      </c>
      <c r="K170" s="36" t="s">
        <v>230</v>
      </c>
      <c r="L170" s="33">
        <v>10</v>
      </c>
      <c r="M170" s="36" t="s">
        <v>120</v>
      </c>
      <c r="N170" s="34" t="s">
        <v>437</v>
      </c>
      <c r="O170" s="36" t="s">
        <v>41</v>
      </c>
      <c r="P170" s="53">
        <v>18.5</v>
      </c>
      <c r="Q170" s="61">
        <v>3</v>
      </c>
      <c r="R170" s="62">
        <f t="shared" si="16"/>
        <v>5.55</v>
      </c>
      <c r="S170" s="62">
        <v>2.898</v>
      </c>
      <c r="T170" s="62">
        <f t="shared" si="17"/>
        <v>1.91511387163561</v>
      </c>
      <c r="U170" s="63">
        <f t="shared" si="18"/>
        <v>4.93333333333333</v>
      </c>
      <c r="V170" s="63">
        <v>1.2</v>
      </c>
      <c r="W170" s="64">
        <f t="shared" si="19"/>
        <v>4.11111111111111</v>
      </c>
      <c r="X170" s="63">
        <v>4.93333333333333</v>
      </c>
      <c r="Y170" s="72">
        <f t="shared" si="20"/>
        <v>1</v>
      </c>
      <c r="Z170" s="70">
        <f>VLOOKUP(B170,[2]Sheet1!$B:$W,22,0)</f>
        <v>0</v>
      </c>
      <c r="AA170" s="63">
        <v>8.19</v>
      </c>
      <c r="AB170" s="71">
        <f t="shared" si="21"/>
        <v>0.602360602360602</v>
      </c>
      <c r="AC170" s="64">
        <f>VLOOKUP(B170,[3]第三批!$K:$R,8,0)</f>
        <v>1.2</v>
      </c>
      <c r="AD170" s="64">
        <f t="shared" si="22"/>
        <v>4.11111111111111</v>
      </c>
      <c r="AE170" s="64">
        <v>1.2</v>
      </c>
      <c r="AF170" s="64">
        <f t="shared" si="23"/>
        <v>4.11111111111111</v>
      </c>
    </row>
    <row r="171" ht="40.5" customHeight="1" spans="1:32">
      <c r="A171" s="33">
        <v>170</v>
      </c>
      <c r="B171" s="34" t="s">
        <v>438</v>
      </c>
      <c r="C171" s="46"/>
      <c r="D171" s="34" t="str">
        <f>VLOOKUP(B171,[1]第三批!$C:$E,3,0)</f>
        <v>代表品</v>
      </c>
      <c r="E171" s="34" t="s">
        <v>56</v>
      </c>
      <c r="F171" s="36" t="s">
        <v>35</v>
      </c>
      <c r="G171" s="36" t="s">
        <v>439</v>
      </c>
      <c r="H171" s="36" t="s">
        <v>302</v>
      </c>
      <c r="I171" s="34">
        <v>0</v>
      </c>
      <c r="J171" s="34">
        <v>1.25</v>
      </c>
      <c r="K171" s="36" t="s">
        <v>332</v>
      </c>
      <c r="L171" s="33">
        <v>10</v>
      </c>
      <c r="M171" s="36" t="s">
        <v>97</v>
      </c>
      <c r="N171" s="34" t="s">
        <v>440</v>
      </c>
      <c r="O171" s="36" t="s">
        <v>41</v>
      </c>
      <c r="P171" s="53">
        <v>19.6</v>
      </c>
      <c r="Q171" s="61">
        <v>3</v>
      </c>
      <c r="R171" s="62">
        <f t="shared" si="16"/>
        <v>5.88</v>
      </c>
      <c r="S171" s="62">
        <v>2.898</v>
      </c>
      <c r="T171" s="62">
        <f t="shared" si="17"/>
        <v>2.02898550724638</v>
      </c>
      <c r="U171" s="63">
        <f t="shared" si="18"/>
        <v>4.704</v>
      </c>
      <c r="V171" s="63">
        <v>1.2</v>
      </c>
      <c r="W171" s="64">
        <f t="shared" si="19"/>
        <v>3.92</v>
      </c>
      <c r="X171" s="63">
        <v>4.704</v>
      </c>
      <c r="Y171" s="72">
        <f t="shared" si="20"/>
        <v>1</v>
      </c>
      <c r="Z171" s="70">
        <f>VLOOKUP(B171,[2]Sheet1!$B:$W,22,0)</f>
        <v>0</v>
      </c>
      <c r="AA171" s="63">
        <v>8.19</v>
      </c>
      <c r="AB171" s="71">
        <f t="shared" si="21"/>
        <v>0.574358974358974</v>
      </c>
      <c r="AC171" s="64">
        <f>VLOOKUP(B171,[3]第三批!$K:$R,8,0)</f>
        <v>1.2</v>
      </c>
      <c r="AD171" s="64">
        <f t="shared" si="22"/>
        <v>3.92</v>
      </c>
      <c r="AE171" s="64">
        <v>1.2</v>
      </c>
      <c r="AF171" s="64">
        <f t="shared" si="23"/>
        <v>3.92</v>
      </c>
    </row>
    <row r="172" ht="40.5" customHeight="1" spans="1:32">
      <c r="A172" s="33">
        <v>171</v>
      </c>
      <c r="B172" s="34" t="s">
        <v>441</v>
      </c>
      <c r="C172" s="46"/>
      <c r="D172" s="34"/>
      <c r="E172" s="34" t="s">
        <v>56</v>
      </c>
      <c r="F172" s="36" t="s">
        <v>35</v>
      </c>
      <c r="G172" s="36" t="s">
        <v>439</v>
      </c>
      <c r="H172" s="36" t="s">
        <v>302</v>
      </c>
      <c r="I172" s="34" t="e">
        <v>#N/A</v>
      </c>
      <c r="J172" s="34">
        <v>1.25</v>
      </c>
      <c r="K172" s="36" t="s">
        <v>332</v>
      </c>
      <c r="L172" s="33">
        <v>6</v>
      </c>
      <c r="M172" s="36" t="s">
        <v>97</v>
      </c>
      <c r="N172" s="34" t="s">
        <v>440</v>
      </c>
      <c r="O172" s="36" t="s">
        <v>41</v>
      </c>
      <c r="P172" s="51">
        <v>11.76</v>
      </c>
      <c r="Q172" s="61">
        <v>3</v>
      </c>
      <c r="R172" s="62">
        <f t="shared" si="16"/>
        <v>5.88</v>
      </c>
      <c r="S172" s="62">
        <v>2.898</v>
      </c>
      <c r="T172" s="62">
        <f t="shared" si="17"/>
        <v>2.02898550724638</v>
      </c>
      <c r="U172" s="63">
        <f t="shared" si="18"/>
        <v>4.704</v>
      </c>
      <c r="V172" s="63">
        <v>1.2</v>
      </c>
      <c r="W172" s="64">
        <f t="shared" si="19"/>
        <v>3.92</v>
      </c>
      <c r="X172" s="63">
        <v>4.704</v>
      </c>
      <c r="Y172" s="72">
        <f t="shared" si="20"/>
        <v>1</v>
      </c>
      <c r="Z172" s="70">
        <f>VLOOKUP(B172,[2]Sheet1!$B:$W,22,0)</f>
        <v>0</v>
      </c>
      <c r="AA172" s="63">
        <v>8.19</v>
      </c>
      <c r="AB172" s="71">
        <f t="shared" si="21"/>
        <v>0.574358974358974</v>
      </c>
      <c r="AC172" s="64">
        <f>VLOOKUP(B172,[3]第三批!$K:$R,8,0)</f>
        <v>1.2</v>
      </c>
      <c r="AD172" s="64">
        <f t="shared" si="22"/>
        <v>3.92</v>
      </c>
      <c r="AE172" s="64">
        <v>1.2</v>
      </c>
      <c r="AF172" s="64">
        <f t="shared" si="23"/>
        <v>3.92</v>
      </c>
    </row>
    <row r="173" ht="27" customHeight="1" spans="1:32">
      <c r="A173" s="33">
        <v>172</v>
      </c>
      <c r="B173" s="34" t="s">
        <v>442</v>
      </c>
      <c r="C173" s="46"/>
      <c r="D173" s="34" t="str">
        <f>VLOOKUP(B173,[1]第三批!$C:$E,3,0)</f>
        <v>代表品</v>
      </c>
      <c r="E173" s="34" t="s">
        <v>56</v>
      </c>
      <c r="F173" s="36" t="s">
        <v>35</v>
      </c>
      <c r="G173" s="36" t="s">
        <v>351</v>
      </c>
      <c r="H173" s="36" t="s">
        <v>229</v>
      </c>
      <c r="I173" s="34">
        <v>0</v>
      </c>
      <c r="J173" s="34">
        <v>1.125</v>
      </c>
      <c r="K173" s="36" t="s">
        <v>230</v>
      </c>
      <c r="L173" s="33">
        <v>10</v>
      </c>
      <c r="M173" s="36" t="s">
        <v>120</v>
      </c>
      <c r="N173" s="34" t="s">
        <v>337</v>
      </c>
      <c r="O173" s="36" t="s">
        <v>41</v>
      </c>
      <c r="P173" s="51">
        <v>18.79</v>
      </c>
      <c r="Q173" s="61">
        <v>3</v>
      </c>
      <c r="R173" s="62">
        <f t="shared" si="16"/>
        <v>5.637</v>
      </c>
      <c r="S173" s="62">
        <v>2.898</v>
      </c>
      <c r="T173" s="62">
        <f t="shared" si="17"/>
        <v>1.94513457556936</v>
      </c>
      <c r="U173" s="63">
        <f t="shared" si="18"/>
        <v>5.01066666666667</v>
      </c>
      <c r="V173" s="63">
        <v>1.2</v>
      </c>
      <c r="W173" s="64">
        <f t="shared" si="19"/>
        <v>4.17555555555556</v>
      </c>
      <c r="X173" s="63">
        <v>5.01066666666667</v>
      </c>
      <c r="Y173" s="72">
        <f t="shared" si="20"/>
        <v>0.999999999999999</v>
      </c>
      <c r="Z173" s="70">
        <f>VLOOKUP(B173,[2]Sheet1!$B:$W,22,0)</f>
        <v>0</v>
      </c>
      <c r="AA173" s="63">
        <v>8.19</v>
      </c>
      <c r="AB173" s="71">
        <f t="shared" si="21"/>
        <v>0.611803011803012</v>
      </c>
      <c r="AC173" s="64">
        <f>VLOOKUP(B173,[3]第三批!$K:$R,8,0)</f>
        <v>1.2</v>
      </c>
      <c r="AD173" s="64">
        <f t="shared" si="22"/>
        <v>4.17555555555556</v>
      </c>
      <c r="AE173" s="64">
        <v>1.2</v>
      </c>
      <c r="AF173" s="64">
        <f t="shared" si="23"/>
        <v>4.17555555555556</v>
      </c>
    </row>
    <row r="174" ht="27" customHeight="1" spans="1:32">
      <c r="A174" s="33">
        <v>173</v>
      </c>
      <c r="B174" s="34" t="s">
        <v>443</v>
      </c>
      <c r="C174" s="46"/>
      <c r="D174" s="34" t="str">
        <f>VLOOKUP(B174,[1]第三批!$C:$E,3,0)</f>
        <v>代表品</v>
      </c>
      <c r="E174" s="34" t="s">
        <v>56</v>
      </c>
      <c r="F174" s="36" t="s">
        <v>35</v>
      </c>
      <c r="G174" s="36" t="s">
        <v>351</v>
      </c>
      <c r="H174" s="36" t="s">
        <v>229</v>
      </c>
      <c r="I174" s="34">
        <v>0</v>
      </c>
      <c r="J174" s="34">
        <v>1.125</v>
      </c>
      <c r="K174" s="36" t="s">
        <v>230</v>
      </c>
      <c r="L174" s="33">
        <v>10</v>
      </c>
      <c r="M174" s="36" t="s">
        <v>120</v>
      </c>
      <c r="N174" s="34" t="s">
        <v>444</v>
      </c>
      <c r="O174" s="36" t="s">
        <v>41</v>
      </c>
      <c r="P174" s="53">
        <v>9.9</v>
      </c>
      <c r="Q174" s="61">
        <v>3</v>
      </c>
      <c r="R174" s="62">
        <f t="shared" si="16"/>
        <v>2.97</v>
      </c>
      <c r="S174" s="62">
        <v>2.898</v>
      </c>
      <c r="T174" s="62">
        <f t="shared" si="17"/>
        <v>1.02484472049689</v>
      </c>
      <c r="U174" s="63">
        <f t="shared" si="18"/>
        <v>2.64</v>
      </c>
      <c r="V174" s="63">
        <v>1.2</v>
      </c>
      <c r="W174" s="64">
        <f t="shared" si="19"/>
        <v>2.2</v>
      </c>
      <c r="X174" s="63">
        <v>2.64</v>
      </c>
      <c r="Y174" s="64">
        <f t="shared" si="20"/>
        <v>1</v>
      </c>
      <c r="Z174" s="70">
        <f>VLOOKUP(B174,[2]Sheet1!$B:$W,22,0)</f>
        <v>0</v>
      </c>
      <c r="AA174" s="63">
        <v>8.19</v>
      </c>
      <c r="AB174" s="71">
        <f t="shared" si="21"/>
        <v>0.322344322344322</v>
      </c>
      <c r="AC174" s="64">
        <f>VLOOKUP(B174,[3]第三批!$K:$R,8,0)</f>
        <v>1.2</v>
      </c>
      <c r="AD174" s="64">
        <f t="shared" si="22"/>
        <v>2.2</v>
      </c>
      <c r="AE174" s="64">
        <v>1.2</v>
      </c>
      <c r="AF174" s="64">
        <f t="shared" si="23"/>
        <v>2.2</v>
      </c>
    </row>
    <row r="175" ht="27" customHeight="1" spans="1:32">
      <c r="A175" s="33">
        <v>174</v>
      </c>
      <c r="B175" s="34" t="s">
        <v>445</v>
      </c>
      <c r="C175" s="46"/>
      <c r="D175" s="34"/>
      <c r="E175" s="34" t="s">
        <v>56</v>
      </c>
      <c r="F175" s="36" t="s">
        <v>35</v>
      </c>
      <c r="G175" s="36" t="s">
        <v>351</v>
      </c>
      <c r="H175" s="36" t="s">
        <v>229</v>
      </c>
      <c r="I175" s="34" t="e">
        <v>#N/A</v>
      </c>
      <c r="J175" s="34">
        <v>1.125</v>
      </c>
      <c r="K175" s="36" t="s">
        <v>230</v>
      </c>
      <c r="L175" s="33">
        <v>6</v>
      </c>
      <c r="M175" s="36" t="s">
        <v>120</v>
      </c>
      <c r="N175" s="34" t="s">
        <v>444</v>
      </c>
      <c r="O175" s="36" t="s">
        <v>41</v>
      </c>
      <c r="P175" s="51">
        <v>5.94</v>
      </c>
      <c r="Q175" s="61">
        <v>3</v>
      </c>
      <c r="R175" s="62">
        <f t="shared" si="16"/>
        <v>2.97</v>
      </c>
      <c r="S175" s="62">
        <v>2.898</v>
      </c>
      <c r="T175" s="62">
        <f t="shared" si="17"/>
        <v>1.02484472049689</v>
      </c>
      <c r="U175" s="63">
        <f t="shared" si="18"/>
        <v>2.64</v>
      </c>
      <c r="V175" s="63">
        <v>1.2</v>
      </c>
      <c r="W175" s="64">
        <f t="shared" si="19"/>
        <v>2.2</v>
      </c>
      <c r="X175" s="63">
        <v>2.64</v>
      </c>
      <c r="Y175" s="64">
        <f t="shared" si="20"/>
        <v>1</v>
      </c>
      <c r="Z175" s="70">
        <f>VLOOKUP(B175,[2]Sheet1!$B:$W,22,0)</f>
        <v>0</v>
      </c>
      <c r="AA175" s="63">
        <v>8.19</v>
      </c>
      <c r="AB175" s="71">
        <f t="shared" si="21"/>
        <v>0.322344322344322</v>
      </c>
      <c r="AC175" s="64">
        <f>VLOOKUP(B175,[3]第三批!$K:$R,8,0)</f>
        <v>1.2</v>
      </c>
      <c r="AD175" s="64">
        <f t="shared" si="22"/>
        <v>2.2</v>
      </c>
      <c r="AE175" s="64">
        <v>1.2</v>
      </c>
      <c r="AF175" s="64">
        <f t="shared" si="23"/>
        <v>2.2</v>
      </c>
    </row>
    <row r="176" ht="54" customHeight="1" spans="1:32">
      <c r="A176" s="33">
        <v>175</v>
      </c>
      <c r="B176" s="34" t="s">
        <v>446</v>
      </c>
      <c r="C176" s="47"/>
      <c r="D176" s="34" t="str">
        <f>VLOOKUP(B176,[1]第三批!$C:$E,3,0)</f>
        <v>代表品</v>
      </c>
      <c r="E176" s="34" t="s">
        <v>56</v>
      </c>
      <c r="F176" s="36" t="s">
        <v>35</v>
      </c>
      <c r="G176" s="36" t="s">
        <v>351</v>
      </c>
      <c r="H176" s="36" t="s">
        <v>229</v>
      </c>
      <c r="I176" s="34">
        <v>0</v>
      </c>
      <c r="J176" s="34">
        <v>1.125</v>
      </c>
      <c r="K176" s="36" t="s">
        <v>233</v>
      </c>
      <c r="L176" s="33">
        <v>10</v>
      </c>
      <c r="M176" s="36" t="s">
        <v>120</v>
      </c>
      <c r="N176" s="36" t="s">
        <v>447</v>
      </c>
      <c r="O176" s="36" t="s">
        <v>41</v>
      </c>
      <c r="P176" s="51">
        <v>15.03</v>
      </c>
      <c r="Q176" s="61">
        <v>3</v>
      </c>
      <c r="R176" s="62">
        <f t="shared" si="16"/>
        <v>4.509</v>
      </c>
      <c r="S176" s="62">
        <v>2.898</v>
      </c>
      <c r="T176" s="62">
        <f t="shared" si="17"/>
        <v>1.55590062111801</v>
      </c>
      <c r="U176" s="63">
        <f t="shared" si="18"/>
        <v>4.008</v>
      </c>
      <c r="V176" s="63">
        <v>1.2</v>
      </c>
      <c r="W176" s="64">
        <f t="shared" si="19"/>
        <v>3.34</v>
      </c>
      <c r="X176" s="63">
        <v>4.008</v>
      </c>
      <c r="Y176" s="72">
        <f t="shared" si="20"/>
        <v>1</v>
      </c>
      <c r="Z176" s="70">
        <f>VLOOKUP(B176,[2]Sheet1!$B:$W,22,0)</f>
        <v>0</v>
      </c>
      <c r="AA176" s="63">
        <v>8.19</v>
      </c>
      <c r="AB176" s="71">
        <f t="shared" si="21"/>
        <v>0.489377289377289</v>
      </c>
      <c r="AC176" s="64">
        <f>VLOOKUP(B176,[3]第三批!$K:$R,8,0)</f>
        <v>1.2</v>
      </c>
      <c r="AD176" s="64">
        <f t="shared" si="22"/>
        <v>3.34</v>
      </c>
      <c r="AE176" s="64">
        <v>1.2</v>
      </c>
      <c r="AF176" s="64">
        <f t="shared" si="23"/>
        <v>3.34</v>
      </c>
    </row>
    <row r="177" ht="30.95" customHeight="1" spans="1:32">
      <c r="A177" s="33">
        <v>176</v>
      </c>
      <c r="B177" s="34" t="s">
        <v>448</v>
      </c>
      <c r="C177" s="77" t="s">
        <v>449</v>
      </c>
      <c r="D177" s="34" t="str">
        <f>VLOOKUP(B177,[1]第三批!$C:$E,3,0)</f>
        <v>代表品</v>
      </c>
      <c r="E177" s="34" t="s">
        <v>34</v>
      </c>
      <c r="F177" s="36" t="s">
        <v>35</v>
      </c>
      <c r="G177" s="36" t="s">
        <v>450</v>
      </c>
      <c r="H177" s="36" t="s">
        <v>58</v>
      </c>
      <c r="I177" s="34" t="s">
        <v>59</v>
      </c>
      <c r="J177" s="34">
        <v>0.9</v>
      </c>
      <c r="K177" s="36" t="s">
        <v>451</v>
      </c>
      <c r="L177" s="33">
        <v>40</v>
      </c>
      <c r="M177" s="36" t="s">
        <v>61</v>
      </c>
      <c r="N177" s="36" t="s">
        <v>452</v>
      </c>
      <c r="O177" s="36" t="s">
        <v>41</v>
      </c>
      <c r="P177" s="51">
        <v>17.85</v>
      </c>
      <c r="Q177" s="61">
        <v>6</v>
      </c>
      <c r="R177" s="62">
        <f t="shared" si="16"/>
        <v>2.6775</v>
      </c>
      <c r="S177" s="62">
        <v>1.25</v>
      </c>
      <c r="T177" s="62">
        <f t="shared" si="17"/>
        <v>2.142</v>
      </c>
      <c r="U177" s="63">
        <f t="shared" si="18"/>
        <v>2.975</v>
      </c>
      <c r="V177" s="63">
        <v>0.942727272727273</v>
      </c>
      <c r="W177" s="64">
        <f t="shared" si="19"/>
        <v>3.15573770491803</v>
      </c>
      <c r="X177" s="63">
        <v>2.93111111111111</v>
      </c>
      <c r="Y177" s="72">
        <f t="shared" si="20"/>
        <v>1.01497346474602</v>
      </c>
      <c r="Z177" s="70">
        <f>VLOOKUP(B177,[2]Sheet1!$B:$W,22,0)</f>
        <v>1</v>
      </c>
      <c r="AA177" s="63">
        <v>6.71</v>
      </c>
      <c r="AB177" s="71">
        <f t="shared" si="21"/>
        <v>0.443368107302534</v>
      </c>
      <c r="AC177" s="64">
        <f>VLOOKUP(B177,[3]第三批!$K:$R,8,0)</f>
        <v>0.942727272727273</v>
      </c>
      <c r="AD177" s="64">
        <f t="shared" si="22"/>
        <v>3.15573770491803</v>
      </c>
      <c r="AE177" s="64">
        <v>0.942727272727273</v>
      </c>
      <c r="AF177" s="64">
        <f t="shared" si="23"/>
        <v>3.15573770491803</v>
      </c>
    </row>
    <row r="178" ht="30.75" customHeight="1" spans="1:32">
      <c r="A178" s="33">
        <v>177</v>
      </c>
      <c r="B178" s="34" t="s">
        <v>453</v>
      </c>
      <c r="C178" s="41"/>
      <c r="D178" s="34"/>
      <c r="E178" s="34" t="s">
        <v>34</v>
      </c>
      <c r="F178" s="36" t="s">
        <v>35</v>
      </c>
      <c r="G178" s="36" t="s">
        <v>450</v>
      </c>
      <c r="H178" s="36" t="s">
        <v>58</v>
      </c>
      <c r="I178" s="34" t="s">
        <v>59</v>
      </c>
      <c r="J178" s="34">
        <v>0.9</v>
      </c>
      <c r="K178" s="36" t="s">
        <v>451</v>
      </c>
      <c r="L178" s="33">
        <v>60</v>
      </c>
      <c r="M178" s="36" t="s">
        <v>61</v>
      </c>
      <c r="N178" s="36" t="s">
        <v>452</v>
      </c>
      <c r="O178" s="36" t="s">
        <v>128</v>
      </c>
      <c r="P178" s="51">
        <v>26.38</v>
      </c>
      <c r="Q178" s="61">
        <v>6</v>
      </c>
      <c r="R178" s="62">
        <f t="shared" si="16"/>
        <v>2.638</v>
      </c>
      <c r="S178" s="62">
        <v>1.25</v>
      </c>
      <c r="T178" s="62">
        <f t="shared" si="17"/>
        <v>2.1104</v>
      </c>
      <c r="U178" s="63">
        <f t="shared" si="18"/>
        <v>2.93111111111111</v>
      </c>
      <c r="V178" s="63">
        <v>0.942727272727273</v>
      </c>
      <c r="W178" s="64">
        <f t="shared" si="19"/>
        <v>3.10918247080253</v>
      </c>
      <c r="X178" s="63">
        <v>2.93111111111111</v>
      </c>
      <c r="Y178" s="72">
        <f t="shared" si="20"/>
        <v>1</v>
      </c>
      <c r="Z178" s="70">
        <f>VLOOKUP(B178,[2]Sheet1!$B:$W,22,0)</f>
        <v>0</v>
      </c>
      <c r="AA178" s="63">
        <v>6.71</v>
      </c>
      <c r="AB178" s="71">
        <f t="shared" si="21"/>
        <v>0.436827289286306</v>
      </c>
      <c r="AC178" s="64">
        <f>VLOOKUP(B178,[3]第三批!$K:$R,8,0)</f>
        <v>0.942727272727273</v>
      </c>
      <c r="AD178" s="64">
        <f t="shared" si="22"/>
        <v>3.10918247080253</v>
      </c>
      <c r="AE178" s="64">
        <v>0.942727272727273</v>
      </c>
      <c r="AF178" s="64">
        <f t="shared" si="23"/>
        <v>3.10918247080253</v>
      </c>
    </row>
    <row r="179" ht="30.75" customHeight="1" spans="1:32">
      <c r="A179" s="33">
        <v>178</v>
      </c>
      <c r="B179" s="34" t="s">
        <v>454</v>
      </c>
      <c r="C179" s="41"/>
      <c r="D179" s="34"/>
      <c r="E179" s="34" t="s">
        <v>34</v>
      </c>
      <c r="F179" s="36" t="s">
        <v>35</v>
      </c>
      <c r="G179" s="36" t="s">
        <v>450</v>
      </c>
      <c r="H179" s="36" t="s">
        <v>58</v>
      </c>
      <c r="I179" s="34" t="s">
        <v>59</v>
      </c>
      <c r="J179" s="34">
        <v>0.9</v>
      </c>
      <c r="K179" s="36" t="s">
        <v>451</v>
      </c>
      <c r="L179" s="33">
        <v>24</v>
      </c>
      <c r="M179" s="36" t="s">
        <v>61</v>
      </c>
      <c r="N179" s="36" t="s">
        <v>452</v>
      </c>
      <c r="O179" s="36" t="s">
        <v>41</v>
      </c>
      <c r="P179" s="51">
        <v>10.91</v>
      </c>
      <c r="Q179" s="61">
        <v>6</v>
      </c>
      <c r="R179" s="62">
        <f t="shared" si="16"/>
        <v>2.7275</v>
      </c>
      <c r="S179" s="62">
        <v>1.25</v>
      </c>
      <c r="T179" s="62">
        <f t="shared" si="17"/>
        <v>2.182</v>
      </c>
      <c r="U179" s="63">
        <f t="shared" si="18"/>
        <v>3.03055555555556</v>
      </c>
      <c r="V179" s="63">
        <v>0.942727272727273</v>
      </c>
      <c r="W179" s="64">
        <f t="shared" si="19"/>
        <v>3.21466838101361</v>
      </c>
      <c r="X179" s="63">
        <v>2.93111111111111</v>
      </c>
      <c r="Y179" s="72">
        <f t="shared" si="20"/>
        <v>1.03392721758908</v>
      </c>
      <c r="Z179" s="70">
        <f>VLOOKUP(B179,[2]Sheet1!$B:$W,22,0)</f>
        <v>1</v>
      </c>
      <c r="AA179" s="63">
        <v>6.71</v>
      </c>
      <c r="AB179" s="71">
        <f t="shared" si="21"/>
        <v>0.451647623778771</v>
      </c>
      <c r="AC179" s="64">
        <f>VLOOKUP(B179,[3]第三批!$K:$R,8,0)</f>
        <v>0.942727272727273</v>
      </c>
      <c r="AD179" s="64">
        <f t="shared" si="22"/>
        <v>3.21466838101361</v>
      </c>
      <c r="AE179" s="64">
        <v>0.942727272727273</v>
      </c>
      <c r="AF179" s="64">
        <f t="shared" si="23"/>
        <v>3.21466838101361</v>
      </c>
    </row>
    <row r="180" ht="40.5" customHeight="1" spans="1:32">
      <c r="A180" s="33">
        <v>179</v>
      </c>
      <c r="B180" s="34" t="s">
        <v>455</v>
      </c>
      <c r="C180" s="41"/>
      <c r="D180" s="34"/>
      <c r="E180" s="34" t="s">
        <v>34</v>
      </c>
      <c r="F180" s="36" t="s">
        <v>35</v>
      </c>
      <c r="G180" s="36" t="s">
        <v>456</v>
      </c>
      <c r="H180" s="36" t="s">
        <v>302</v>
      </c>
      <c r="I180" s="34" t="e">
        <v>#N/A</v>
      </c>
      <c r="J180" s="34">
        <v>1.375</v>
      </c>
      <c r="K180" s="36" t="s">
        <v>457</v>
      </c>
      <c r="L180" s="33">
        <v>12</v>
      </c>
      <c r="M180" s="36" t="s">
        <v>97</v>
      </c>
      <c r="N180" s="36" t="s">
        <v>452</v>
      </c>
      <c r="O180" s="36" t="s">
        <v>41</v>
      </c>
      <c r="P180" s="51">
        <v>22.84</v>
      </c>
      <c r="Q180" s="61">
        <v>4.5</v>
      </c>
      <c r="R180" s="62">
        <f t="shared" si="16"/>
        <v>8.565</v>
      </c>
      <c r="S180" s="62">
        <v>1.25</v>
      </c>
      <c r="T180" s="62">
        <f t="shared" si="17"/>
        <v>6.852</v>
      </c>
      <c r="U180" s="63">
        <f t="shared" si="18"/>
        <v>6.22909090909091</v>
      </c>
      <c r="V180" s="63">
        <v>0.942727272727273</v>
      </c>
      <c r="W180" s="64">
        <f t="shared" si="19"/>
        <v>6.60752169720347</v>
      </c>
      <c r="X180" s="63">
        <v>2.93111111111111</v>
      </c>
      <c r="Y180" s="72">
        <f t="shared" si="20"/>
        <v>2.12516369150183</v>
      </c>
      <c r="Z180" s="70">
        <f>VLOOKUP(B180,[2]Sheet1!$B:$W,22,0)</f>
        <v>2</v>
      </c>
      <c r="AA180" s="63">
        <v>6.71</v>
      </c>
      <c r="AB180" s="71">
        <f t="shared" si="21"/>
        <v>0.928329494648422</v>
      </c>
      <c r="AC180" s="64">
        <f>VLOOKUP(B180,[3]第三批!$K:$R,8,0)</f>
        <v>0.942727272727273</v>
      </c>
      <c r="AD180" s="64">
        <f t="shared" si="22"/>
        <v>6.60752169720347</v>
      </c>
      <c r="AE180" s="64">
        <v>0.942727272727273</v>
      </c>
      <c r="AF180" s="64">
        <f t="shared" si="23"/>
        <v>6.60752169720347</v>
      </c>
    </row>
    <row r="181" ht="30.75" customHeight="1" spans="1:32">
      <c r="A181" s="33">
        <v>180</v>
      </c>
      <c r="B181" s="34" t="s">
        <v>458</v>
      </c>
      <c r="C181" s="41"/>
      <c r="D181" s="34" t="str">
        <f>VLOOKUP(B181,[1]第三批!$C:$E,3,0)</f>
        <v>代表品</v>
      </c>
      <c r="E181" s="34" t="s">
        <v>34</v>
      </c>
      <c r="F181" s="36" t="s">
        <v>35</v>
      </c>
      <c r="G181" s="36" t="s">
        <v>450</v>
      </c>
      <c r="H181" s="36" t="s">
        <v>58</v>
      </c>
      <c r="I181" s="34" t="s">
        <v>59</v>
      </c>
      <c r="J181" s="34">
        <v>0.9</v>
      </c>
      <c r="K181" s="36" t="s">
        <v>459</v>
      </c>
      <c r="L181" s="33">
        <v>30</v>
      </c>
      <c r="M181" s="36" t="s">
        <v>61</v>
      </c>
      <c r="N181" s="36" t="s">
        <v>121</v>
      </c>
      <c r="O181" s="36" t="s">
        <v>41</v>
      </c>
      <c r="P181" s="53">
        <v>15.3</v>
      </c>
      <c r="Q181" s="61">
        <v>6</v>
      </c>
      <c r="R181" s="62">
        <f t="shared" si="16"/>
        <v>3.06</v>
      </c>
      <c r="S181" s="62">
        <v>1.25</v>
      </c>
      <c r="T181" s="62">
        <f t="shared" si="17"/>
        <v>2.448</v>
      </c>
      <c r="U181" s="63">
        <f t="shared" si="18"/>
        <v>3.4</v>
      </c>
      <c r="V181" s="63">
        <v>0.942727272727273</v>
      </c>
      <c r="W181" s="64">
        <f t="shared" si="19"/>
        <v>3.60655737704918</v>
      </c>
      <c r="X181" s="63">
        <v>3.4</v>
      </c>
      <c r="Y181" s="72">
        <f t="shared" si="20"/>
        <v>1</v>
      </c>
      <c r="Z181" s="70">
        <f>VLOOKUP(B181,[2]Sheet1!$B:$W,22,0)</f>
        <v>0</v>
      </c>
      <c r="AA181" s="63">
        <v>6.71</v>
      </c>
      <c r="AB181" s="71">
        <f t="shared" si="21"/>
        <v>0.506706408345753</v>
      </c>
      <c r="AC181" s="64">
        <f>VLOOKUP(B181,[3]第三批!$K:$R,8,0)</f>
        <v>0.942727272727273</v>
      </c>
      <c r="AD181" s="64">
        <f t="shared" si="22"/>
        <v>3.60655737704918</v>
      </c>
      <c r="AE181" s="64">
        <v>0.942727272727273</v>
      </c>
      <c r="AF181" s="64">
        <f t="shared" si="23"/>
        <v>3.60655737704918</v>
      </c>
    </row>
    <row r="182" ht="30.75" customHeight="1" spans="1:32">
      <c r="A182" s="33">
        <v>181</v>
      </c>
      <c r="B182" s="34" t="s">
        <v>460</v>
      </c>
      <c r="C182" s="41"/>
      <c r="D182" s="34"/>
      <c r="E182" s="34" t="s">
        <v>34</v>
      </c>
      <c r="F182" s="36" t="s">
        <v>35</v>
      </c>
      <c r="G182" s="36" t="s">
        <v>450</v>
      </c>
      <c r="H182" s="36" t="s">
        <v>58</v>
      </c>
      <c r="I182" s="34" t="s">
        <v>59</v>
      </c>
      <c r="J182" s="34">
        <v>0.9</v>
      </c>
      <c r="K182" s="36" t="s">
        <v>459</v>
      </c>
      <c r="L182" s="33">
        <v>18</v>
      </c>
      <c r="M182" s="36" t="s">
        <v>61</v>
      </c>
      <c r="N182" s="36" t="s">
        <v>121</v>
      </c>
      <c r="O182" s="36" t="s">
        <v>41</v>
      </c>
      <c r="P182" s="51">
        <v>9.35</v>
      </c>
      <c r="Q182" s="61">
        <v>6</v>
      </c>
      <c r="R182" s="62">
        <f t="shared" si="16"/>
        <v>3.11666666666667</v>
      </c>
      <c r="S182" s="62">
        <v>1.25</v>
      </c>
      <c r="T182" s="62">
        <f t="shared" si="17"/>
        <v>2.49333333333333</v>
      </c>
      <c r="U182" s="63">
        <f t="shared" si="18"/>
        <v>3.46296296296296</v>
      </c>
      <c r="V182" s="63">
        <v>0.942727272727273</v>
      </c>
      <c r="W182" s="64">
        <f t="shared" si="19"/>
        <v>3.67334547662416</v>
      </c>
      <c r="X182" s="63">
        <v>3.4</v>
      </c>
      <c r="Y182" s="72">
        <f t="shared" si="20"/>
        <v>1.01851851851852</v>
      </c>
      <c r="Z182" s="70">
        <f>VLOOKUP(B182,[2]Sheet1!$B:$W,22,0)</f>
        <v>1</v>
      </c>
      <c r="AA182" s="63">
        <v>6.71</v>
      </c>
      <c r="AB182" s="71">
        <f t="shared" si="21"/>
        <v>0.516089860352155</v>
      </c>
      <c r="AC182" s="64">
        <f>VLOOKUP(B182,[3]第三批!$K:$R,8,0)</f>
        <v>0.942727272727273</v>
      </c>
      <c r="AD182" s="64">
        <f t="shared" si="22"/>
        <v>3.67334547662416</v>
      </c>
      <c r="AE182" s="64">
        <v>0.942727272727273</v>
      </c>
      <c r="AF182" s="64">
        <f t="shared" si="23"/>
        <v>3.67334547662416</v>
      </c>
    </row>
    <row r="183" ht="30.75" customHeight="1" spans="1:32">
      <c r="A183" s="33">
        <v>182</v>
      </c>
      <c r="B183" s="34" t="s">
        <v>461</v>
      </c>
      <c r="C183" s="41"/>
      <c r="D183" s="34" t="str">
        <f>VLOOKUP(B183,[1]第三批!$C:$E,3,0)</f>
        <v>代表品</v>
      </c>
      <c r="E183" s="34" t="s">
        <v>34</v>
      </c>
      <c r="F183" s="36" t="s">
        <v>35</v>
      </c>
      <c r="G183" s="36" t="s">
        <v>450</v>
      </c>
      <c r="H183" s="36" t="s">
        <v>58</v>
      </c>
      <c r="I183" s="34" t="s">
        <v>59</v>
      </c>
      <c r="J183" s="34">
        <v>0.9</v>
      </c>
      <c r="K183" s="36" t="s">
        <v>451</v>
      </c>
      <c r="L183" s="33">
        <v>12</v>
      </c>
      <c r="M183" s="36" t="s">
        <v>61</v>
      </c>
      <c r="N183" s="36" t="s">
        <v>462</v>
      </c>
      <c r="O183" s="36" t="s">
        <v>41</v>
      </c>
      <c r="P183" s="53">
        <v>7.8</v>
      </c>
      <c r="Q183" s="61">
        <v>6</v>
      </c>
      <c r="R183" s="62">
        <f t="shared" si="16"/>
        <v>3.9</v>
      </c>
      <c r="S183" s="62">
        <v>1.25</v>
      </c>
      <c r="T183" s="62">
        <f t="shared" si="17"/>
        <v>3.12</v>
      </c>
      <c r="U183" s="63">
        <f t="shared" si="18"/>
        <v>4.33333333333333</v>
      </c>
      <c r="V183" s="63">
        <v>0.942727272727273</v>
      </c>
      <c r="W183" s="64">
        <f t="shared" si="19"/>
        <v>4.59659273545484</v>
      </c>
      <c r="X183" s="63">
        <v>4.33333333333333</v>
      </c>
      <c r="Y183" s="72">
        <f t="shared" si="20"/>
        <v>1</v>
      </c>
      <c r="Z183" s="70">
        <f>VLOOKUP(B183,[2]Sheet1!$B:$W,22,0)</f>
        <v>0</v>
      </c>
      <c r="AA183" s="63">
        <v>6.71</v>
      </c>
      <c r="AB183" s="71">
        <f t="shared" si="21"/>
        <v>0.645802285146548</v>
      </c>
      <c r="AC183" s="64">
        <f>VLOOKUP(B183,[3]第三批!$K:$R,8,0)</f>
        <v>0.942727272727273</v>
      </c>
      <c r="AD183" s="64">
        <f t="shared" si="22"/>
        <v>4.59659273545484</v>
      </c>
      <c r="AE183" s="64">
        <v>0.942727272727273</v>
      </c>
      <c r="AF183" s="64">
        <f t="shared" si="23"/>
        <v>4.59659273545484</v>
      </c>
    </row>
    <row r="184" ht="40.5" customHeight="1" spans="1:32">
      <c r="A184" s="33">
        <v>183</v>
      </c>
      <c r="B184" s="34" t="s">
        <v>463</v>
      </c>
      <c r="C184" s="41"/>
      <c r="D184" s="34" t="str">
        <f>VLOOKUP(B184,[1]第三批!$C:$E,3,0)</f>
        <v>代表品</v>
      </c>
      <c r="E184" s="34" t="s">
        <v>34</v>
      </c>
      <c r="F184" s="36" t="s">
        <v>35</v>
      </c>
      <c r="G184" s="36" t="s">
        <v>450</v>
      </c>
      <c r="H184" s="36" t="s">
        <v>58</v>
      </c>
      <c r="I184" s="34" t="s">
        <v>59</v>
      </c>
      <c r="J184" s="34">
        <v>0.9</v>
      </c>
      <c r="K184" s="36" t="s">
        <v>451</v>
      </c>
      <c r="L184" s="33">
        <v>36</v>
      </c>
      <c r="M184" s="36" t="s">
        <v>61</v>
      </c>
      <c r="N184" s="36" t="s">
        <v>464</v>
      </c>
      <c r="O184" s="36" t="s">
        <v>41</v>
      </c>
      <c r="P184" s="53">
        <v>9.6</v>
      </c>
      <c r="Q184" s="61">
        <v>6</v>
      </c>
      <c r="R184" s="62">
        <f t="shared" si="16"/>
        <v>1.6</v>
      </c>
      <c r="S184" s="62">
        <v>1.25</v>
      </c>
      <c r="T184" s="62">
        <f t="shared" si="17"/>
        <v>1.28</v>
      </c>
      <c r="U184" s="63">
        <f t="shared" si="18"/>
        <v>1.77777777777778</v>
      </c>
      <c r="V184" s="63">
        <v>0.942727272727273</v>
      </c>
      <c r="W184" s="64">
        <f t="shared" si="19"/>
        <v>1.88578163505839</v>
      </c>
      <c r="X184" s="63">
        <v>1.77777777777778</v>
      </c>
      <c r="Y184" s="64">
        <f t="shared" si="20"/>
        <v>0.999999999999999</v>
      </c>
      <c r="Z184" s="70">
        <f>VLOOKUP(B184,[2]Sheet1!$B:$W,22,0)</f>
        <v>0</v>
      </c>
      <c r="AA184" s="63">
        <v>6.71</v>
      </c>
      <c r="AB184" s="71">
        <f t="shared" si="21"/>
        <v>0.264944527239609</v>
      </c>
      <c r="AC184" s="64">
        <f>VLOOKUP(B184,[3]第三批!$K:$R,8,0)</f>
        <v>0.942727272727273</v>
      </c>
      <c r="AD184" s="64">
        <f t="shared" si="22"/>
        <v>1.88578163505839</v>
      </c>
      <c r="AE184" s="64">
        <v>0.942727272727273</v>
      </c>
      <c r="AF184" s="64">
        <f t="shared" si="23"/>
        <v>1.88578163505839</v>
      </c>
    </row>
    <row r="185" ht="30.75" customHeight="1" spans="1:32">
      <c r="A185" s="33">
        <v>184</v>
      </c>
      <c r="B185" s="34" t="s">
        <v>465</v>
      </c>
      <c r="C185" s="41"/>
      <c r="D185" s="34" t="str">
        <f>VLOOKUP(B185,[1]第三批!$C:$E,3,0)</f>
        <v>代表品</v>
      </c>
      <c r="E185" s="34" t="s">
        <v>34</v>
      </c>
      <c r="F185" s="36" t="s">
        <v>35</v>
      </c>
      <c r="G185" s="36" t="s">
        <v>450</v>
      </c>
      <c r="H185" s="36" t="s">
        <v>466</v>
      </c>
      <c r="I185" s="34">
        <v>0</v>
      </c>
      <c r="J185" s="34">
        <v>0.9</v>
      </c>
      <c r="K185" s="36" t="s">
        <v>451</v>
      </c>
      <c r="L185" s="33">
        <v>24</v>
      </c>
      <c r="M185" s="36" t="s">
        <v>61</v>
      </c>
      <c r="N185" s="36" t="s">
        <v>467</v>
      </c>
      <c r="O185" s="36" t="s">
        <v>41</v>
      </c>
      <c r="P185" s="54">
        <v>5</v>
      </c>
      <c r="Q185" s="61">
        <v>6</v>
      </c>
      <c r="R185" s="62">
        <f t="shared" si="16"/>
        <v>1.25</v>
      </c>
      <c r="S185" s="62">
        <v>1.25</v>
      </c>
      <c r="T185" s="62">
        <f t="shared" si="17"/>
        <v>1</v>
      </c>
      <c r="U185" s="63">
        <f t="shared" si="18"/>
        <v>1.38888888888889</v>
      </c>
      <c r="V185" s="63">
        <v>0.942727272727273</v>
      </c>
      <c r="W185" s="64">
        <f t="shared" si="19"/>
        <v>1.47326690238937</v>
      </c>
      <c r="X185" s="63">
        <v>1.35416666666667</v>
      </c>
      <c r="Y185" s="64">
        <f t="shared" si="20"/>
        <v>1.02564102564102</v>
      </c>
      <c r="Z185" s="70">
        <f>VLOOKUP(B185,[2]Sheet1!$B:$W,22,0)</f>
        <v>1</v>
      </c>
      <c r="AA185" s="63">
        <v>6.71</v>
      </c>
      <c r="AB185" s="71">
        <f t="shared" si="21"/>
        <v>0.206987911905945</v>
      </c>
      <c r="AC185" s="64">
        <f>VLOOKUP(B185,[3]第三批!$K:$R,8,0)</f>
        <v>0.942727272727273</v>
      </c>
      <c r="AD185" s="64">
        <f t="shared" si="22"/>
        <v>1.47326690238937</v>
      </c>
      <c r="AE185" s="64">
        <v>0.942727272727273</v>
      </c>
      <c r="AF185" s="64">
        <f t="shared" si="23"/>
        <v>1.47326690238937</v>
      </c>
    </row>
    <row r="186" ht="30.75" customHeight="1" spans="1:32">
      <c r="A186" s="33">
        <v>185</v>
      </c>
      <c r="B186" s="34" t="s">
        <v>468</v>
      </c>
      <c r="C186" s="41"/>
      <c r="D186" s="34"/>
      <c r="E186" s="34" t="s">
        <v>34</v>
      </c>
      <c r="F186" s="36" t="s">
        <v>35</v>
      </c>
      <c r="G186" s="36" t="s">
        <v>450</v>
      </c>
      <c r="H186" s="36" t="s">
        <v>466</v>
      </c>
      <c r="I186" s="34" t="e">
        <v>#N/A</v>
      </c>
      <c r="J186" s="34">
        <v>0.9</v>
      </c>
      <c r="K186" s="36" t="s">
        <v>451</v>
      </c>
      <c r="L186" s="33">
        <v>48</v>
      </c>
      <c r="M186" s="36" t="s">
        <v>61</v>
      </c>
      <c r="N186" s="36" t="s">
        <v>467</v>
      </c>
      <c r="O186" s="36" t="s">
        <v>41</v>
      </c>
      <c r="P186" s="51">
        <v>9.75</v>
      </c>
      <c r="Q186" s="61">
        <v>6</v>
      </c>
      <c r="R186" s="62">
        <f t="shared" si="16"/>
        <v>1.21875</v>
      </c>
      <c r="S186" s="62">
        <v>1.25</v>
      </c>
      <c r="T186" s="62">
        <f t="shared" si="17"/>
        <v>0.975</v>
      </c>
      <c r="U186" s="63">
        <f t="shared" si="18"/>
        <v>1.35416666666667</v>
      </c>
      <c r="V186" s="63">
        <v>0.942727272727273</v>
      </c>
      <c r="W186" s="64">
        <f t="shared" si="19"/>
        <v>1.43643522982964</v>
      </c>
      <c r="X186" s="63">
        <v>1.35416666666667</v>
      </c>
      <c r="Y186" s="64">
        <f t="shared" si="20"/>
        <v>0.999999999999998</v>
      </c>
      <c r="Z186" s="70">
        <f>VLOOKUP(B186,[2]Sheet1!$B:$W,22,0)</f>
        <v>0</v>
      </c>
      <c r="AA186" s="63">
        <v>6.71</v>
      </c>
      <c r="AB186" s="71">
        <f t="shared" si="21"/>
        <v>0.201813214108296</v>
      </c>
      <c r="AC186" s="64">
        <f>VLOOKUP(B186,[3]第三批!$K:$R,8,0)</f>
        <v>0.942727272727273</v>
      </c>
      <c r="AD186" s="64">
        <f t="shared" si="22"/>
        <v>1.43643522982964</v>
      </c>
      <c r="AE186" s="64">
        <v>0.942727272727273</v>
      </c>
      <c r="AF186" s="64">
        <f t="shared" si="23"/>
        <v>1.43643522982964</v>
      </c>
    </row>
    <row r="187" ht="30.75" customHeight="1" spans="1:32">
      <c r="A187" s="33">
        <v>186</v>
      </c>
      <c r="B187" s="34" t="s">
        <v>469</v>
      </c>
      <c r="C187" s="41"/>
      <c r="D187" s="34" t="str">
        <f>VLOOKUP(B187,[1]第三批!$C:$E,3,0)</f>
        <v>代表品</v>
      </c>
      <c r="E187" s="34" t="s">
        <v>56</v>
      </c>
      <c r="F187" s="36" t="s">
        <v>35</v>
      </c>
      <c r="G187" s="36" t="s">
        <v>450</v>
      </c>
      <c r="H187" s="36" t="s">
        <v>470</v>
      </c>
      <c r="I187" s="34">
        <v>0</v>
      </c>
      <c r="J187" s="34">
        <v>1.1</v>
      </c>
      <c r="K187" s="36" t="s">
        <v>451</v>
      </c>
      <c r="L187" s="33">
        <v>24</v>
      </c>
      <c r="M187" s="36" t="s">
        <v>61</v>
      </c>
      <c r="N187" s="34" t="s">
        <v>471</v>
      </c>
      <c r="O187" s="36" t="s">
        <v>41</v>
      </c>
      <c r="P187" s="54">
        <v>24</v>
      </c>
      <c r="Q187" s="61">
        <v>6</v>
      </c>
      <c r="R187" s="62">
        <f t="shared" si="16"/>
        <v>6</v>
      </c>
      <c r="S187" s="62">
        <v>1.25</v>
      </c>
      <c r="T187" s="62">
        <f t="shared" si="17"/>
        <v>4.8</v>
      </c>
      <c r="U187" s="63">
        <f t="shared" si="18"/>
        <v>5.45454545454545</v>
      </c>
      <c r="V187" s="63">
        <v>0.942727272727273</v>
      </c>
      <c r="W187" s="64">
        <f t="shared" si="19"/>
        <v>5.78592092574735</v>
      </c>
      <c r="X187" s="63">
        <v>5.45454545454545</v>
      </c>
      <c r="Y187" s="72">
        <f t="shared" si="20"/>
        <v>1</v>
      </c>
      <c r="Z187" s="70">
        <f>VLOOKUP(B187,[2]Sheet1!$B:$W,22,0)</f>
        <v>0</v>
      </c>
      <c r="AA187" s="63">
        <v>6.71</v>
      </c>
      <c r="AB187" s="71">
        <f t="shared" si="21"/>
        <v>0.812897981303346</v>
      </c>
      <c r="AC187" s="64">
        <f>VLOOKUP(B187,[3]第三批!$K:$R,8,0)</f>
        <v>0.942727272727273</v>
      </c>
      <c r="AD187" s="64">
        <f t="shared" si="22"/>
        <v>5.78592092574735</v>
      </c>
      <c r="AE187" s="64">
        <v>0.942727272727273</v>
      </c>
      <c r="AF187" s="64">
        <f t="shared" si="23"/>
        <v>5.78592092574735</v>
      </c>
    </row>
    <row r="188" ht="30.75" customHeight="1" spans="1:32">
      <c r="A188" s="33">
        <v>187</v>
      </c>
      <c r="B188" s="34" t="s">
        <v>472</v>
      </c>
      <c r="C188" s="41"/>
      <c r="D188" s="34"/>
      <c r="E188" s="34" t="s">
        <v>56</v>
      </c>
      <c r="F188" s="36" t="s">
        <v>35</v>
      </c>
      <c r="G188" s="36" t="s">
        <v>450</v>
      </c>
      <c r="H188" s="36" t="s">
        <v>470</v>
      </c>
      <c r="I188" s="34" t="e">
        <v>#N/A</v>
      </c>
      <c r="J188" s="34">
        <v>1.1</v>
      </c>
      <c r="K188" s="36" t="s">
        <v>451</v>
      </c>
      <c r="L188" s="33">
        <v>12</v>
      </c>
      <c r="M188" s="36" t="s">
        <v>61</v>
      </c>
      <c r="N188" s="34" t="s">
        <v>471</v>
      </c>
      <c r="O188" s="36" t="s">
        <v>41</v>
      </c>
      <c r="P188" s="53">
        <v>12.3</v>
      </c>
      <c r="Q188" s="61">
        <v>6</v>
      </c>
      <c r="R188" s="62">
        <f t="shared" si="16"/>
        <v>6.15</v>
      </c>
      <c r="S188" s="62">
        <v>1.25</v>
      </c>
      <c r="T188" s="62">
        <f t="shared" si="17"/>
        <v>4.92</v>
      </c>
      <c r="U188" s="63">
        <f t="shared" si="18"/>
        <v>5.59090909090909</v>
      </c>
      <c r="V188" s="63">
        <v>0.942727272727273</v>
      </c>
      <c r="W188" s="64">
        <f t="shared" si="19"/>
        <v>5.93056894889103</v>
      </c>
      <c r="X188" s="63">
        <v>5.45454545454545</v>
      </c>
      <c r="Y188" s="72">
        <f t="shared" si="20"/>
        <v>1.025</v>
      </c>
      <c r="Z188" s="70">
        <f>VLOOKUP(B188,[2]Sheet1!$B:$W,22,0)</f>
        <v>1</v>
      </c>
      <c r="AA188" s="63">
        <v>6.71</v>
      </c>
      <c r="AB188" s="71">
        <f t="shared" si="21"/>
        <v>0.83322043083593</v>
      </c>
      <c r="AC188" s="64">
        <f>VLOOKUP(B188,[3]第三批!$K:$R,8,0)</f>
        <v>0.942727272727273</v>
      </c>
      <c r="AD188" s="64">
        <f t="shared" si="22"/>
        <v>5.93056894889103</v>
      </c>
      <c r="AE188" s="64">
        <v>0.942727272727273</v>
      </c>
      <c r="AF188" s="64">
        <f t="shared" si="23"/>
        <v>5.93056894889103</v>
      </c>
    </row>
    <row r="189" ht="27" customHeight="1" spans="1:32">
      <c r="A189" s="33">
        <v>188</v>
      </c>
      <c r="B189" s="34" t="s">
        <v>473</v>
      </c>
      <c r="C189" s="41"/>
      <c r="D189" s="34" t="str">
        <f>VLOOKUP(B189,[1]第三批!$C:$E,3,0)</f>
        <v>代表品</v>
      </c>
      <c r="E189" s="34" t="s">
        <v>56</v>
      </c>
      <c r="F189" s="36" t="s">
        <v>35</v>
      </c>
      <c r="G189" s="42" t="s">
        <v>474</v>
      </c>
      <c r="H189" s="36" t="s">
        <v>475</v>
      </c>
      <c r="I189" s="34">
        <v>0</v>
      </c>
      <c r="J189" s="34">
        <v>1.4</v>
      </c>
      <c r="K189" s="36" t="s">
        <v>476</v>
      </c>
      <c r="L189" s="33">
        <v>72</v>
      </c>
      <c r="M189" s="36" t="s">
        <v>477</v>
      </c>
      <c r="N189" s="36" t="s">
        <v>478</v>
      </c>
      <c r="O189" s="36" t="s">
        <v>128</v>
      </c>
      <c r="P189" s="51">
        <v>17.02</v>
      </c>
      <c r="Q189" s="61">
        <v>24</v>
      </c>
      <c r="R189" s="62">
        <f t="shared" si="16"/>
        <v>5.67333333333333</v>
      </c>
      <c r="S189" s="62">
        <v>1.25</v>
      </c>
      <c r="T189" s="62">
        <f t="shared" si="17"/>
        <v>4.53866666666667</v>
      </c>
      <c r="U189" s="63">
        <f t="shared" si="18"/>
        <v>4.05238095238095</v>
      </c>
      <c r="V189" s="63">
        <v>0.942727272727273</v>
      </c>
      <c r="W189" s="64">
        <f t="shared" si="19"/>
        <v>4.2985718877715</v>
      </c>
      <c r="X189" s="63">
        <v>4.05238095238095</v>
      </c>
      <c r="Y189" s="72">
        <f t="shared" si="20"/>
        <v>1</v>
      </c>
      <c r="Z189" s="70">
        <f>VLOOKUP(B189,[2]Sheet1!$B:$W,22,0)</f>
        <v>0</v>
      </c>
      <c r="AA189" s="63">
        <v>6.71</v>
      </c>
      <c r="AB189" s="71">
        <f t="shared" si="21"/>
        <v>0.603931587538145</v>
      </c>
      <c r="AC189" s="64">
        <f>VLOOKUP(B189,[3]第三批!$K:$R,8,0)</f>
        <v>0.942727272727273</v>
      </c>
      <c r="AD189" s="64">
        <f t="shared" si="22"/>
        <v>4.2985718877715</v>
      </c>
      <c r="AE189" s="64">
        <v>0.942727272727273</v>
      </c>
      <c r="AF189" s="64">
        <f t="shared" si="23"/>
        <v>4.2985718877715</v>
      </c>
    </row>
    <row r="190" ht="40.5" customHeight="1" spans="1:32">
      <c r="A190" s="33">
        <v>189</v>
      </c>
      <c r="B190" s="34" t="s">
        <v>479</v>
      </c>
      <c r="C190" s="41"/>
      <c r="D190" s="34" t="str">
        <f>VLOOKUP(B190,[1]第三批!$C:$E,3,0)</f>
        <v>代表品</v>
      </c>
      <c r="E190" s="34" t="s">
        <v>56</v>
      </c>
      <c r="F190" s="36" t="s">
        <v>35</v>
      </c>
      <c r="G190" s="36" t="s">
        <v>450</v>
      </c>
      <c r="H190" s="36" t="s">
        <v>58</v>
      </c>
      <c r="I190" s="34" t="s">
        <v>59</v>
      </c>
      <c r="J190" s="34">
        <v>0.9</v>
      </c>
      <c r="K190" s="36" t="s">
        <v>451</v>
      </c>
      <c r="L190" s="33">
        <v>48</v>
      </c>
      <c r="M190" s="36" t="s">
        <v>61</v>
      </c>
      <c r="N190" s="36" t="s">
        <v>480</v>
      </c>
      <c r="O190" s="36" t="s">
        <v>41</v>
      </c>
      <c r="P190" s="51">
        <v>12.45</v>
      </c>
      <c r="Q190" s="61">
        <v>6</v>
      </c>
      <c r="R190" s="62">
        <f t="shared" si="16"/>
        <v>1.55625</v>
      </c>
      <c r="S190" s="62">
        <v>1.25</v>
      </c>
      <c r="T190" s="62">
        <f t="shared" si="17"/>
        <v>1.245</v>
      </c>
      <c r="U190" s="63">
        <f t="shared" si="18"/>
        <v>1.72916666666667</v>
      </c>
      <c r="V190" s="63">
        <v>0.942727272727273</v>
      </c>
      <c r="W190" s="64">
        <f t="shared" si="19"/>
        <v>1.83421729347477</v>
      </c>
      <c r="X190" s="63">
        <v>1.72916666666667</v>
      </c>
      <c r="Y190" s="64">
        <f t="shared" si="20"/>
        <v>0.999999999999998</v>
      </c>
      <c r="Z190" s="70">
        <f>VLOOKUP(B190,[2]Sheet1!$B:$W,22,0)</f>
        <v>0</v>
      </c>
      <c r="AA190" s="63">
        <v>6.71</v>
      </c>
      <c r="AB190" s="71">
        <f t="shared" si="21"/>
        <v>0.257699950322901</v>
      </c>
      <c r="AC190" s="64">
        <f>VLOOKUP(B190,[3]第三批!$K:$R,8,0)</f>
        <v>0.942727272727273</v>
      </c>
      <c r="AD190" s="64">
        <f t="shared" si="22"/>
        <v>1.83421729347477</v>
      </c>
      <c r="AE190" s="64">
        <v>0.942727272727273</v>
      </c>
      <c r="AF190" s="64">
        <f t="shared" si="23"/>
        <v>1.83421729347477</v>
      </c>
    </row>
    <row r="191" ht="54" customHeight="1" spans="1:32">
      <c r="A191" s="33">
        <v>190</v>
      </c>
      <c r="B191" s="34" t="s">
        <v>481</v>
      </c>
      <c r="C191" s="41"/>
      <c r="D191" s="34" t="str">
        <f>VLOOKUP(B191,[1]第三批!$C:$E,3,0)</f>
        <v>代表品</v>
      </c>
      <c r="E191" s="34" t="s">
        <v>56</v>
      </c>
      <c r="F191" s="36" t="s">
        <v>35</v>
      </c>
      <c r="G191" s="36" t="s">
        <v>450</v>
      </c>
      <c r="H191" s="36" t="s">
        <v>58</v>
      </c>
      <c r="I191" s="34" t="s">
        <v>59</v>
      </c>
      <c r="J191" s="34">
        <v>0.9</v>
      </c>
      <c r="K191" s="36" t="s">
        <v>451</v>
      </c>
      <c r="L191" s="33">
        <v>40</v>
      </c>
      <c r="M191" s="36" t="s">
        <v>61</v>
      </c>
      <c r="N191" s="34" t="s">
        <v>482</v>
      </c>
      <c r="O191" s="36" t="s">
        <v>41</v>
      </c>
      <c r="P191" s="53">
        <v>24.8</v>
      </c>
      <c r="Q191" s="61">
        <v>6</v>
      </c>
      <c r="R191" s="62">
        <f t="shared" si="16"/>
        <v>3.72</v>
      </c>
      <c r="S191" s="62">
        <v>1.25</v>
      </c>
      <c r="T191" s="62">
        <f t="shared" si="17"/>
        <v>2.976</v>
      </c>
      <c r="U191" s="63">
        <f t="shared" si="18"/>
        <v>4.13333333333333</v>
      </c>
      <c r="V191" s="63">
        <v>0.942727272727273</v>
      </c>
      <c r="W191" s="64">
        <f t="shared" si="19"/>
        <v>4.38444230151077</v>
      </c>
      <c r="X191" s="63">
        <v>4.13333333333333</v>
      </c>
      <c r="Y191" s="72">
        <f t="shared" si="20"/>
        <v>1</v>
      </c>
      <c r="Z191" s="70">
        <f>VLOOKUP(B191,[2]Sheet1!$B:$W,22,0)</f>
        <v>0</v>
      </c>
      <c r="AA191" s="63">
        <v>6.71</v>
      </c>
      <c r="AB191" s="71">
        <f t="shared" si="21"/>
        <v>0.615996025832091</v>
      </c>
      <c r="AC191" s="64">
        <f>VLOOKUP(B191,[3]第三批!$K:$R,8,0)</f>
        <v>0.942727272727273</v>
      </c>
      <c r="AD191" s="64">
        <f t="shared" si="22"/>
        <v>4.38444230151077</v>
      </c>
      <c r="AE191" s="64">
        <v>0.942727272727273</v>
      </c>
      <c r="AF191" s="64">
        <f t="shared" si="23"/>
        <v>4.38444230151077</v>
      </c>
    </row>
    <row r="192" ht="54" customHeight="1" spans="1:32">
      <c r="A192" s="33">
        <v>191</v>
      </c>
      <c r="B192" s="34" t="s">
        <v>483</v>
      </c>
      <c r="C192" s="41"/>
      <c r="D192" s="34"/>
      <c r="E192" s="34" t="s">
        <v>56</v>
      </c>
      <c r="F192" s="36" t="s">
        <v>35</v>
      </c>
      <c r="G192" s="36" t="s">
        <v>450</v>
      </c>
      <c r="H192" s="36" t="s">
        <v>58</v>
      </c>
      <c r="I192" s="34" t="s">
        <v>59</v>
      </c>
      <c r="J192" s="34">
        <v>0.9</v>
      </c>
      <c r="K192" s="36" t="s">
        <v>451</v>
      </c>
      <c r="L192" s="33">
        <v>20</v>
      </c>
      <c r="M192" s="36" t="s">
        <v>61</v>
      </c>
      <c r="N192" s="34" t="s">
        <v>482</v>
      </c>
      <c r="O192" s="36" t="s">
        <v>41</v>
      </c>
      <c r="P192" s="51">
        <v>12.71</v>
      </c>
      <c r="Q192" s="61">
        <v>6</v>
      </c>
      <c r="R192" s="62">
        <f t="shared" si="16"/>
        <v>3.813</v>
      </c>
      <c r="S192" s="62">
        <v>1.25</v>
      </c>
      <c r="T192" s="62">
        <f t="shared" si="17"/>
        <v>3.0504</v>
      </c>
      <c r="U192" s="63">
        <f t="shared" si="18"/>
        <v>4.23666666666667</v>
      </c>
      <c r="V192" s="63">
        <v>0.942727272727273</v>
      </c>
      <c r="W192" s="64">
        <f t="shared" si="19"/>
        <v>4.49405335904854</v>
      </c>
      <c r="X192" s="63">
        <v>4.13333333333333</v>
      </c>
      <c r="Y192" s="72">
        <f t="shared" si="20"/>
        <v>1.025</v>
      </c>
      <c r="Z192" s="70">
        <f>VLOOKUP(B192,[2]Sheet1!$B:$W,22,0)</f>
        <v>1</v>
      </c>
      <c r="AA192" s="63">
        <v>6.71</v>
      </c>
      <c r="AB192" s="71">
        <f t="shared" si="21"/>
        <v>0.631395926477894</v>
      </c>
      <c r="AC192" s="64">
        <f>VLOOKUP(B192,[3]第三批!$K:$R,8,0)</f>
        <v>0.942727272727273</v>
      </c>
      <c r="AD192" s="64">
        <f t="shared" si="22"/>
        <v>4.49405335904854</v>
      </c>
      <c r="AE192" s="64">
        <v>0.942727272727273</v>
      </c>
      <c r="AF192" s="64">
        <f t="shared" si="23"/>
        <v>4.49405335904854</v>
      </c>
    </row>
    <row r="193" ht="54" customHeight="1" spans="1:32">
      <c r="A193" s="33">
        <v>192</v>
      </c>
      <c r="B193" s="34" t="s">
        <v>484</v>
      </c>
      <c r="C193" s="41"/>
      <c r="D193" s="34" t="str">
        <f>VLOOKUP(B193,[1]第三批!$C:$E,3,0)</f>
        <v>代表品</v>
      </c>
      <c r="E193" s="34" t="s">
        <v>56</v>
      </c>
      <c r="F193" s="36" t="s">
        <v>35</v>
      </c>
      <c r="G193" s="40" t="s">
        <v>485</v>
      </c>
      <c r="H193" s="36" t="s">
        <v>486</v>
      </c>
      <c r="I193" s="34">
        <v>0</v>
      </c>
      <c r="J193" s="34">
        <v>1.2</v>
      </c>
      <c r="K193" s="36" t="s">
        <v>487</v>
      </c>
      <c r="L193" s="33">
        <v>24</v>
      </c>
      <c r="M193" s="36" t="s">
        <v>61</v>
      </c>
      <c r="N193" s="34" t="s">
        <v>488</v>
      </c>
      <c r="O193" s="36" t="s">
        <v>41</v>
      </c>
      <c r="P193" s="54">
        <v>15</v>
      </c>
      <c r="Q193" s="61">
        <v>6</v>
      </c>
      <c r="R193" s="62">
        <f t="shared" si="16"/>
        <v>3.75</v>
      </c>
      <c r="S193" s="62">
        <v>1.25</v>
      </c>
      <c r="T193" s="62">
        <f t="shared" si="17"/>
        <v>3</v>
      </c>
      <c r="U193" s="63">
        <f t="shared" si="18"/>
        <v>3.125</v>
      </c>
      <c r="V193" s="63">
        <v>0.942727272727273</v>
      </c>
      <c r="W193" s="64">
        <f t="shared" si="19"/>
        <v>3.31485053037608</v>
      </c>
      <c r="X193" s="63">
        <v>3.125</v>
      </c>
      <c r="Y193" s="72">
        <f t="shared" si="20"/>
        <v>1</v>
      </c>
      <c r="Z193" s="70">
        <f>VLOOKUP(B193,[2]Sheet1!$B:$W,22,0)</f>
        <v>0</v>
      </c>
      <c r="AA193" s="63">
        <v>6.71</v>
      </c>
      <c r="AB193" s="71">
        <f t="shared" si="21"/>
        <v>0.465722801788376</v>
      </c>
      <c r="AC193" s="64">
        <f>VLOOKUP(B193,[3]第三批!$K:$R,8,0)</f>
        <v>0.942727272727273</v>
      </c>
      <c r="AD193" s="64">
        <f t="shared" si="22"/>
        <v>3.31485053037608</v>
      </c>
      <c r="AE193" s="64">
        <v>0.942727272727273</v>
      </c>
      <c r="AF193" s="64">
        <f t="shared" si="23"/>
        <v>3.31485053037608</v>
      </c>
    </row>
    <row r="194" ht="30.75" customHeight="1" spans="1:32">
      <c r="A194" s="33">
        <v>193</v>
      </c>
      <c r="B194" s="34" t="s">
        <v>489</v>
      </c>
      <c r="C194" s="41"/>
      <c r="D194" s="34" t="str">
        <f>VLOOKUP(B194,[1]第三批!$C:$E,3,0)</f>
        <v>代表品</v>
      </c>
      <c r="E194" s="34" t="s">
        <v>56</v>
      </c>
      <c r="F194" s="36" t="s">
        <v>35</v>
      </c>
      <c r="G194" s="36" t="s">
        <v>450</v>
      </c>
      <c r="H194" s="36" t="s">
        <v>58</v>
      </c>
      <c r="I194" s="34" t="s">
        <v>59</v>
      </c>
      <c r="J194" s="34">
        <v>0.9</v>
      </c>
      <c r="K194" s="36" t="s">
        <v>451</v>
      </c>
      <c r="L194" s="33">
        <v>30</v>
      </c>
      <c r="M194" s="36" t="s">
        <v>61</v>
      </c>
      <c r="N194" s="36" t="s">
        <v>490</v>
      </c>
      <c r="O194" s="36" t="s">
        <v>128</v>
      </c>
      <c r="P194" s="51">
        <v>5.55</v>
      </c>
      <c r="Q194" s="61">
        <v>6</v>
      </c>
      <c r="R194" s="62">
        <f t="shared" ref="R194:R257" si="24">P194/L194*Q194</f>
        <v>1.11</v>
      </c>
      <c r="S194" s="62">
        <v>1.25</v>
      </c>
      <c r="T194" s="62">
        <f t="shared" si="17"/>
        <v>0.888</v>
      </c>
      <c r="U194" s="63">
        <f t="shared" ref="U194:U257" si="25">P194/L194*Q194/J194</f>
        <v>1.23333333333333</v>
      </c>
      <c r="V194" s="63">
        <v>0.942727272727273</v>
      </c>
      <c r="W194" s="64">
        <f t="shared" ref="W194:W257" si="26">U194/V194</f>
        <v>1.30826100932176</v>
      </c>
      <c r="X194" s="63">
        <v>1.20222222222222</v>
      </c>
      <c r="Y194" s="64">
        <f t="shared" ref="Y194:Y257" si="27">U194/X194</f>
        <v>1.02587800369686</v>
      </c>
      <c r="Z194" s="70">
        <f>VLOOKUP(B194,[2]Sheet1!$B:$W,22,0)</f>
        <v>1</v>
      </c>
      <c r="AA194" s="63">
        <v>6.71</v>
      </c>
      <c r="AB194" s="71">
        <f t="shared" ref="AB194:AB257" si="28">U194/AA194</f>
        <v>0.183805265772479</v>
      </c>
      <c r="AC194" s="64">
        <f>VLOOKUP(B194,[3]第三批!$K:$R,8,0)</f>
        <v>0.942727272727273</v>
      </c>
      <c r="AD194" s="64">
        <f t="shared" ref="AD194:AD257" si="29">U194/AC194</f>
        <v>1.30826100932176</v>
      </c>
      <c r="AE194" s="64">
        <v>0.942727272727273</v>
      </c>
      <c r="AF194" s="64">
        <f t="shared" ref="AF194:AF257" si="30">U194/AE194</f>
        <v>1.30826100932176</v>
      </c>
    </row>
    <row r="195" ht="30.75" customHeight="1" spans="1:32">
      <c r="A195" s="33">
        <v>194</v>
      </c>
      <c r="B195" s="34" t="s">
        <v>491</v>
      </c>
      <c r="C195" s="41"/>
      <c r="D195" s="34"/>
      <c r="E195" s="34" t="s">
        <v>56</v>
      </c>
      <c r="F195" s="36" t="s">
        <v>35</v>
      </c>
      <c r="G195" s="36" t="s">
        <v>450</v>
      </c>
      <c r="H195" s="36" t="s">
        <v>58</v>
      </c>
      <c r="I195" s="34" t="s">
        <v>59</v>
      </c>
      <c r="J195" s="34">
        <v>0.9</v>
      </c>
      <c r="K195" s="36" t="s">
        <v>451</v>
      </c>
      <c r="L195" s="33">
        <v>60</v>
      </c>
      <c r="M195" s="36" t="s">
        <v>61</v>
      </c>
      <c r="N195" s="36" t="s">
        <v>490</v>
      </c>
      <c r="O195" s="36" t="s">
        <v>128</v>
      </c>
      <c r="P195" s="51">
        <v>10.82</v>
      </c>
      <c r="Q195" s="61">
        <v>6</v>
      </c>
      <c r="R195" s="62">
        <f t="shared" si="24"/>
        <v>1.082</v>
      </c>
      <c r="S195" s="62">
        <v>1.25</v>
      </c>
      <c r="T195" s="62">
        <f t="shared" ref="T195:T258" si="31">R195/S195</f>
        <v>0.8656</v>
      </c>
      <c r="U195" s="63">
        <f t="shared" si="25"/>
        <v>1.20222222222222</v>
      </c>
      <c r="V195" s="63">
        <v>0.942727272727273</v>
      </c>
      <c r="W195" s="64">
        <f t="shared" si="26"/>
        <v>1.27525983070824</v>
      </c>
      <c r="X195" s="63">
        <v>1.20222222222222</v>
      </c>
      <c r="Y195" s="64">
        <f t="shared" si="27"/>
        <v>1</v>
      </c>
      <c r="Z195" s="70">
        <f>VLOOKUP(B195,[2]Sheet1!$B:$W,22,0)</f>
        <v>0</v>
      </c>
      <c r="AA195" s="63">
        <v>6.71</v>
      </c>
      <c r="AB195" s="71">
        <f t="shared" si="28"/>
        <v>0.179168736545786</v>
      </c>
      <c r="AC195" s="64">
        <f>VLOOKUP(B195,[3]第三批!$K:$R,8,0)</f>
        <v>0.942727272727273</v>
      </c>
      <c r="AD195" s="64">
        <f t="shared" si="29"/>
        <v>1.27525983070824</v>
      </c>
      <c r="AE195" s="64">
        <v>0.942727272727273</v>
      </c>
      <c r="AF195" s="64">
        <f t="shared" si="30"/>
        <v>1.27525983070824</v>
      </c>
    </row>
    <row r="196" ht="30.75" customHeight="1" spans="1:32">
      <c r="A196" s="33">
        <v>195</v>
      </c>
      <c r="B196" s="34" t="s">
        <v>492</v>
      </c>
      <c r="C196" s="41"/>
      <c r="D196" s="34" t="str">
        <f>VLOOKUP(B196,[1]第三批!$C:$E,3,0)</f>
        <v>代表品</v>
      </c>
      <c r="E196" s="34" t="s">
        <v>56</v>
      </c>
      <c r="F196" s="36" t="s">
        <v>35</v>
      </c>
      <c r="G196" s="36" t="s">
        <v>450</v>
      </c>
      <c r="H196" s="36" t="s">
        <v>58</v>
      </c>
      <c r="I196" s="34" t="s">
        <v>59</v>
      </c>
      <c r="J196" s="34">
        <v>0.9</v>
      </c>
      <c r="K196" s="36" t="s">
        <v>451</v>
      </c>
      <c r="L196" s="33">
        <v>24</v>
      </c>
      <c r="M196" s="36" t="s">
        <v>61</v>
      </c>
      <c r="N196" s="34" t="s">
        <v>493</v>
      </c>
      <c r="O196" s="36" t="s">
        <v>41</v>
      </c>
      <c r="P196" s="51">
        <v>7.44</v>
      </c>
      <c r="Q196" s="61">
        <v>6</v>
      </c>
      <c r="R196" s="62">
        <f t="shared" si="24"/>
        <v>1.86</v>
      </c>
      <c r="S196" s="62">
        <v>1.25</v>
      </c>
      <c r="T196" s="62">
        <f t="shared" si="31"/>
        <v>1.488</v>
      </c>
      <c r="U196" s="63">
        <f t="shared" si="25"/>
        <v>2.06666666666667</v>
      </c>
      <c r="V196" s="63">
        <v>0.942727272727273</v>
      </c>
      <c r="W196" s="64">
        <f t="shared" si="26"/>
        <v>2.19222115075538</v>
      </c>
      <c r="X196" s="63">
        <v>2.03518518518519</v>
      </c>
      <c r="Y196" s="64">
        <f t="shared" si="27"/>
        <v>1.01546860782529</v>
      </c>
      <c r="Z196" s="70">
        <f>VLOOKUP(B196,[2]Sheet1!$B:$W,22,0)</f>
        <v>1</v>
      </c>
      <c r="AA196" s="63">
        <v>6.71</v>
      </c>
      <c r="AB196" s="71">
        <f t="shared" si="28"/>
        <v>0.307998012916046</v>
      </c>
      <c r="AC196" s="64">
        <f>VLOOKUP(B196,[3]第三批!$K:$R,8,0)</f>
        <v>0.942727272727273</v>
      </c>
      <c r="AD196" s="64">
        <f t="shared" si="29"/>
        <v>2.19222115075538</v>
      </c>
      <c r="AE196" s="64">
        <v>0.942727272727273</v>
      </c>
      <c r="AF196" s="64">
        <f t="shared" si="30"/>
        <v>2.19222115075538</v>
      </c>
    </row>
    <row r="197" ht="30.75" customHeight="1" spans="1:32">
      <c r="A197" s="33">
        <v>196</v>
      </c>
      <c r="B197" s="34" t="s">
        <v>494</v>
      </c>
      <c r="C197" s="41"/>
      <c r="D197" s="34"/>
      <c r="E197" s="34" t="s">
        <v>56</v>
      </c>
      <c r="F197" s="36" t="s">
        <v>35</v>
      </c>
      <c r="G197" s="36" t="s">
        <v>450</v>
      </c>
      <c r="H197" s="36" t="s">
        <v>58</v>
      </c>
      <c r="I197" s="34" t="s">
        <v>59</v>
      </c>
      <c r="J197" s="34">
        <v>0.9</v>
      </c>
      <c r="K197" s="36" t="s">
        <v>451</v>
      </c>
      <c r="L197" s="33">
        <v>36</v>
      </c>
      <c r="M197" s="36" t="s">
        <v>61</v>
      </c>
      <c r="N197" s="34" t="s">
        <v>493</v>
      </c>
      <c r="O197" s="36" t="s">
        <v>41</v>
      </c>
      <c r="P197" s="51">
        <v>10.99</v>
      </c>
      <c r="Q197" s="61">
        <v>6</v>
      </c>
      <c r="R197" s="62">
        <f t="shared" si="24"/>
        <v>1.83166666666667</v>
      </c>
      <c r="S197" s="62">
        <v>1.25</v>
      </c>
      <c r="T197" s="62">
        <f t="shared" si="31"/>
        <v>1.46533333333333</v>
      </c>
      <c r="U197" s="63">
        <f t="shared" si="25"/>
        <v>2.03518518518519</v>
      </c>
      <c r="V197" s="63">
        <v>0.942727272727273</v>
      </c>
      <c r="W197" s="64">
        <f t="shared" si="26"/>
        <v>2.15882710096789</v>
      </c>
      <c r="X197" s="63">
        <v>2.03518518518519</v>
      </c>
      <c r="Y197" s="64">
        <f t="shared" si="27"/>
        <v>0.999999999999998</v>
      </c>
      <c r="Z197" s="70">
        <f>VLOOKUP(B197,[2]Sheet1!$B:$W,22,0)</f>
        <v>0</v>
      </c>
      <c r="AA197" s="63">
        <v>6.71</v>
      </c>
      <c r="AB197" s="71">
        <f t="shared" si="28"/>
        <v>0.303306286912844</v>
      </c>
      <c r="AC197" s="64">
        <f>VLOOKUP(B197,[3]第三批!$K:$R,8,0)</f>
        <v>0.942727272727273</v>
      </c>
      <c r="AD197" s="64">
        <f t="shared" si="29"/>
        <v>2.15882710096789</v>
      </c>
      <c r="AE197" s="64">
        <v>0.942727272727273</v>
      </c>
      <c r="AF197" s="64">
        <f t="shared" si="30"/>
        <v>2.15882710096789</v>
      </c>
    </row>
    <row r="198" ht="40.5" customHeight="1" spans="1:32">
      <c r="A198" s="33">
        <v>197</v>
      </c>
      <c r="B198" s="34" t="s">
        <v>495</v>
      </c>
      <c r="C198" s="41"/>
      <c r="D198" s="34" t="str">
        <f>VLOOKUP(B198,[1]第三批!$C:$E,3,0)</f>
        <v>代表品</v>
      </c>
      <c r="E198" s="34" t="s">
        <v>56</v>
      </c>
      <c r="F198" s="36" t="s">
        <v>35</v>
      </c>
      <c r="G198" s="36" t="s">
        <v>450</v>
      </c>
      <c r="H198" s="36" t="s">
        <v>58</v>
      </c>
      <c r="I198" s="34" t="s">
        <v>59</v>
      </c>
      <c r="J198" s="34">
        <v>0.9</v>
      </c>
      <c r="K198" s="36" t="s">
        <v>451</v>
      </c>
      <c r="L198" s="33">
        <v>24</v>
      </c>
      <c r="M198" s="36" t="s">
        <v>61</v>
      </c>
      <c r="N198" s="36" t="s">
        <v>496</v>
      </c>
      <c r="O198" s="36" t="s">
        <v>41</v>
      </c>
      <c r="P198" s="51">
        <v>8.38</v>
      </c>
      <c r="Q198" s="61">
        <v>6</v>
      </c>
      <c r="R198" s="62">
        <f t="shared" si="24"/>
        <v>2.095</v>
      </c>
      <c r="S198" s="62">
        <v>1.25</v>
      </c>
      <c r="T198" s="62">
        <f t="shared" si="31"/>
        <v>1.676</v>
      </c>
      <c r="U198" s="63">
        <f t="shared" si="25"/>
        <v>2.32777777777778</v>
      </c>
      <c r="V198" s="63">
        <v>0.942727272727273</v>
      </c>
      <c r="W198" s="64">
        <f t="shared" si="26"/>
        <v>2.46919532840459</v>
      </c>
      <c r="X198" s="63">
        <v>2.32777777777778</v>
      </c>
      <c r="Y198" s="64">
        <f t="shared" si="27"/>
        <v>0.999999999999999</v>
      </c>
      <c r="Z198" s="70">
        <f>VLOOKUP(B198,[2]Sheet1!$B:$W,22,0)</f>
        <v>0</v>
      </c>
      <c r="AA198" s="63">
        <v>6.71</v>
      </c>
      <c r="AB198" s="71">
        <f t="shared" si="28"/>
        <v>0.346911740354363</v>
      </c>
      <c r="AC198" s="64">
        <f>VLOOKUP(B198,[3]第三批!$K:$R,8,0)</f>
        <v>0.942727272727273</v>
      </c>
      <c r="AD198" s="64">
        <f t="shared" si="29"/>
        <v>2.46919532840459</v>
      </c>
      <c r="AE198" s="64">
        <v>0.942727272727273</v>
      </c>
      <c r="AF198" s="64">
        <f t="shared" si="30"/>
        <v>2.46919532840459</v>
      </c>
    </row>
    <row r="199" ht="30.75" customHeight="1" spans="1:32">
      <c r="A199" s="33">
        <v>198</v>
      </c>
      <c r="B199" s="34" t="s">
        <v>497</v>
      </c>
      <c r="C199" s="41"/>
      <c r="D199" s="34" t="str">
        <f>VLOOKUP(B199,[1]第三批!$C:$E,3,0)</f>
        <v>代表品</v>
      </c>
      <c r="E199" s="34" t="s">
        <v>56</v>
      </c>
      <c r="F199" s="36" t="s">
        <v>35</v>
      </c>
      <c r="G199" s="36" t="s">
        <v>450</v>
      </c>
      <c r="H199" s="36" t="s">
        <v>58</v>
      </c>
      <c r="I199" s="34" t="s">
        <v>59</v>
      </c>
      <c r="J199" s="34">
        <v>0.9</v>
      </c>
      <c r="K199" s="36" t="s">
        <v>451</v>
      </c>
      <c r="L199" s="33">
        <v>24</v>
      </c>
      <c r="M199" s="36" t="s">
        <v>61</v>
      </c>
      <c r="N199" s="36" t="s">
        <v>498</v>
      </c>
      <c r="O199" s="36" t="s">
        <v>41</v>
      </c>
      <c r="P199" s="53">
        <v>7.2</v>
      </c>
      <c r="Q199" s="61">
        <v>6</v>
      </c>
      <c r="R199" s="62">
        <f t="shared" si="24"/>
        <v>1.8</v>
      </c>
      <c r="S199" s="62">
        <v>1.25</v>
      </c>
      <c r="T199" s="62">
        <f t="shared" si="31"/>
        <v>1.44</v>
      </c>
      <c r="U199" s="63">
        <f t="shared" si="25"/>
        <v>2</v>
      </c>
      <c r="V199" s="63">
        <v>0.942727272727273</v>
      </c>
      <c r="W199" s="64">
        <f t="shared" si="26"/>
        <v>2.12150433944069</v>
      </c>
      <c r="X199" s="63">
        <v>2</v>
      </c>
      <c r="Y199" s="64">
        <f t="shared" si="27"/>
        <v>1</v>
      </c>
      <c r="Z199" s="70">
        <f>VLOOKUP(B199,[2]Sheet1!$B:$W,22,0)</f>
        <v>0</v>
      </c>
      <c r="AA199" s="63">
        <v>6.71</v>
      </c>
      <c r="AB199" s="71">
        <f t="shared" si="28"/>
        <v>0.29806259314456</v>
      </c>
      <c r="AC199" s="64">
        <f>VLOOKUP(B199,[3]第三批!$K:$R,8,0)</f>
        <v>0.942727272727273</v>
      </c>
      <c r="AD199" s="64">
        <f t="shared" si="29"/>
        <v>2.12150433944069</v>
      </c>
      <c r="AE199" s="64">
        <v>0.942727272727273</v>
      </c>
      <c r="AF199" s="64">
        <f t="shared" si="30"/>
        <v>2.12150433944069</v>
      </c>
    </row>
    <row r="200" ht="27" customHeight="1" spans="1:32">
      <c r="A200" s="33">
        <v>199</v>
      </c>
      <c r="B200" s="34" t="s">
        <v>499</v>
      </c>
      <c r="C200" s="41"/>
      <c r="D200" s="34"/>
      <c r="E200" s="34" t="s">
        <v>56</v>
      </c>
      <c r="F200" s="36" t="s">
        <v>35</v>
      </c>
      <c r="G200" s="42" t="s">
        <v>500</v>
      </c>
      <c r="H200" s="36" t="s">
        <v>37</v>
      </c>
      <c r="I200" s="34" t="e">
        <v>#N/A</v>
      </c>
      <c r="J200" s="34">
        <v>1</v>
      </c>
      <c r="K200" s="36" t="s">
        <v>501</v>
      </c>
      <c r="L200" s="33">
        <v>48</v>
      </c>
      <c r="M200" s="36" t="s">
        <v>39</v>
      </c>
      <c r="N200" s="36" t="s">
        <v>498</v>
      </c>
      <c r="O200" s="36" t="s">
        <v>41</v>
      </c>
      <c r="P200" s="51">
        <v>13.52</v>
      </c>
      <c r="Q200" s="61">
        <v>7.5</v>
      </c>
      <c r="R200" s="62">
        <f t="shared" si="24"/>
        <v>2.1125</v>
      </c>
      <c r="S200" s="62">
        <v>1.25</v>
      </c>
      <c r="T200" s="62">
        <f t="shared" si="31"/>
        <v>1.69</v>
      </c>
      <c r="U200" s="63">
        <f t="shared" si="25"/>
        <v>2.1125</v>
      </c>
      <c r="V200" s="63">
        <v>0.942727272727273</v>
      </c>
      <c r="W200" s="64">
        <f t="shared" si="26"/>
        <v>2.24083895853423</v>
      </c>
      <c r="X200" s="63">
        <v>2</v>
      </c>
      <c r="Y200" s="64">
        <f t="shared" si="27"/>
        <v>1.05625</v>
      </c>
      <c r="Z200" s="70">
        <f>VLOOKUP(B200,[2]Sheet1!$B:$W,22,0)</f>
        <v>2</v>
      </c>
      <c r="AA200" s="63">
        <v>6.71</v>
      </c>
      <c r="AB200" s="71">
        <f t="shared" si="28"/>
        <v>0.314828614008942</v>
      </c>
      <c r="AC200" s="64">
        <f>VLOOKUP(B200,[3]第三批!$K:$R,8,0)</f>
        <v>0.942727272727273</v>
      </c>
      <c r="AD200" s="64">
        <f t="shared" si="29"/>
        <v>2.24083895853423</v>
      </c>
      <c r="AE200" s="64">
        <v>0.942727272727273</v>
      </c>
      <c r="AF200" s="64">
        <f t="shared" si="30"/>
        <v>2.24083895853423</v>
      </c>
    </row>
    <row r="201" ht="30.75" customHeight="1" spans="1:32">
      <c r="A201" s="33">
        <v>200</v>
      </c>
      <c r="B201" s="34" t="s">
        <v>502</v>
      </c>
      <c r="C201" s="41"/>
      <c r="D201" s="34" t="str">
        <f>VLOOKUP(B201,[1]第三批!$C:$E,3,0)</f>
        <v>代表品</v>
      </c>
      <c r="E201" s="34" t="s">
        <v>56</v>
      </c>
      <c r="F201" s="36" t="s">
        <v>35</v>
      </c>
      <c r="G201" s="36" t="s">
        <v>450</v>
      </c>
      <c r="H201" s="36" t="s">
        <v>286</v>
      </c>
      <c r="I201" s="34">
        <v>0</v>
      </c>
      <c r="J201" s="34">
        <v>1.1</v>
      </c>
      <c r="K201" s="36" t="s">
        <v>451</v>
      </c>
      <c r="L201" s="33">
        <v>60</v>
      </c>
      <c r="M201" s="36" t="s">
        <v>61</v>
      </c>
      <c r="N201" s="34" t="s">
        <v>503</v>
      </c>
      <c r="O201" s="36" t="s">
        <v>128</v>
      </c>
      <c r="P201" s="51">
        <v>10.37</v>
      </c>
      <c r="Q201" s="61">
        <v>6</v>
      </c>
      <c r="R201" s="62">
        <f t="shared" si="24"/>
        <v>1.037</v>
      </c>
      <c r="S201" s="62">
        <v>1.25</v>
      </c>
      <c r="T201" s="62">
        <f t="shared" si="31"/>
        <v>0.8296</v>
      </c>
      <c r="U201" s="63">
        <f t="shared" si="25"/>
        <v>0.942727272727273</v>
      </c>
      <c r="V201" s="63">
        <v>0.942727272727273</v>
      </c>
      <c r="W201" s="64">
        <f t="shared" si="26"/>
        <v>1</v>
      </c>
      <c r="X201" s="63">
        <v>0.942727272727273</v>
      </c>
      <c r="Y201" s="64">
        <f t="shared" si="27"/>
        <v>1</v>
      </c>
      <c r="Z201" s="70">
        <f>VLOOKUP(B201,[2]Sheet1!$B:$W,22,0)</f>
        <v>0</v>
      </c>
      <c r="AA201" s="63">
        <v>6.71</v>
      </c>
      <c r="AB201" s="71">
        <f t="shared" si="28"/>
        <v>0.140495867768595</v>
      </c>
      <c r="AC201" s="64">
        <f>VLOOKUP(B201,[3]第三批!$K:$R,8,0)</f>
        <v>0.942727272727273</v>
      </c>
      <c r="AD201" s="63">
        <f t="shared" si="29"/>
        <v>1</v>
      </c>
      <c r="AE201" s="63">
        <f>MIN(U201:U235)</f>
        <v>0.942727272727273</v>
      </c>
      <c r="AF201" s="64">
        <f t="shared" si="30"/>
        <v>1</v>
      </c>
    </row>
    <row r="202" ht="27" customHeight="1" spans="1:32">
      <c r="A202" s="33">
        <v>201</v>
      </c>
      <c r="B202" s="34" t="s">
        <v>504</v>
      </c>
      <c r="C202" s="41"/>
      <c r="D202" s="34"/>
      <c r="E202" s="34" t="s">
        <v>56</v>
      </c>
      <c r="F202" s="36" t="s">
        <v>35</v>
      </c>
      <c r="G202" s="40" t="s">
        <v>505</v>
      </c>
      <c r="H202" s="36" t="s">
        <v>37</v>
      </c>
      <c r="I202" s="34" t="e">
        <v>#N/A</v>
      </c>
      <c r="J202" s="34">
        <v>1.4</v>
      </c>
      <c r="K202" s="36" t="s">
        <v>506</v>
      </c>
      <c r="L202" s="33">
        <v>24</v>
      </c>
      <c r="M202" s="36" t="s">
        <v>39</v>
      </c>
      <c r="N202" s="34" t="s">
        <v>503</v>
      </c>
      <c r="O202" s="36" t="s">
        <v>128</v>
      </c>
      <c r="P202" s="51">
        <v>43.72</v>
      </c>
      <c r="Q202" s="61">
        <v>7.5</v>
      </c>
      <c r="R202" s="62">
        <f t="shared" si="24"/>
        <v>13.6625</v>
      </c>
      <c r="S202" s="62">
        <v>1.25</v>
      </c>
      <c r="T202" s="62">
        <f t="shared" si="31"/>
        <v>10.93</v>
      </c>
      <c r="U202" s="63">
        <f t="shared" si="25"/>
        <v>9.75892857142857</v>
      </c>
      <c r="V202" s="63">
        <v>0.942727272727273</v>
      </c>
      <c r="W202" s="64">
        <f t="shared" si="26"/>
        <v>10.3518046562887</v>
      </c>
      <c r="X202" s="63">
        <v>0.942727272727273</v>
      </c>
      <c r="Y202" s="72">
        <f t="shared" si="27"/>
        <v>10.3518046562887</v>
      </c>
      <c r="Z202" s="70">
        <f>VLOOKUP(B202,[2]Sheet1!$B:$W,22,0)</f>
        <v>2</v>
      </c>
      <c r="AA202" s="63">
        <v>6.71</v>
      </c>
      <c r="AB202" s="71">
        <f t="shared" si="28"/>
        <v>1.45438577815627</v>
      </c>
      <c r="AC202" s="64">
        <f>VLOOKUP(B202,[3]第三批!$K:$R,8,0)</f>
        <v>0.942727272727273</v>
      </c>
      <c r="AD202" s="64">
        <f t="shared" si="29"/>
        <v>10.3518046562887</v>
      </c>
      <c r="AE202" s="64">
        <v>0.942727272727273</v>
      </c>
      <c r="AF202" s="64">
        <f t="shared" si="30"/>
        <v>10.3518046562887</v>
      </c>
    </row>
    <row r="203" ht="54" customHeight="1" spans="1:32">
      <c r="A203" s="33">
        <v>202</v>
      </c>
      <c r="B203" s="34" t="s">
        <v>507</v>
      </c>
      <c r="C203" s="41"/>
      <c r="D203" s="34" t="str">
        <f>VLOOKUP(B203,[1]第三批!$C:$E,3,0)</f>
        <v>代表品</v>
      </c>
      <c r="E203" s="34" t="s">
        <v>56</v>
      </c>
      <c r="F203" s="36" t="s">
        <v>35</v>
      </c>
      <c r="G203" s="36" t="s">
        <v>450</v>
      </c>
      <c r="H203" s="36" t="s">
        <v>58</v>
      </c>
      <c r="I203" s="34" t="s">
        <v>59</v>
      </c>
      <c r="J203" s="34">
        <v>0.9</v>
      </c>
      <c r="K203" s="36" t="s">
        <v>487</v>
      </c>
      <c r="L203" s="33">
        <v>20</v>
      </c>
      <c r="M203" s="36" t="s">
        <v>61</v>
      </c>
      <c r="N203" s="34" t="s">
        <v>508</v>
      </c>
      <c r="O203" s="36" t="s">
        <v>41</v>
      </c>
      <c r="P203" s="51">
        <v>11.96</v>
      </c>
      <c r="Q203" s="61">
        <v>6</v>
      </c>
      <c r="R203" s="62">
        <f t="shared" si="24"/>
        <v>3.588</v>
      </c>
      <c r="S203" s="62">
        <v>1.25</v>
      </c>
      <c r="T203" s="62">
        <f t="shared" si="31"/>
        <v>2.8704</v>
      </c>
      <c r="U203" s="63">
        <f t="shared" si="25"/>
        <v>3.98666666666667</v>
      </c>
      <c r="V203" s="63">
        <v>0.942727272727273</v>
      </c>
      <c r="W203" s="64">
        <f t="shared" si="26"/>
        <v>4.22886531661845</v>
      </c>
      <c r="X203" s="63">
        <v>3.98666666666667</v>
      </c>
      <c r="Y203" s="72">
        <f t="shared" si="27"/>
        <v>0.999999999999999</v>
      </c>
      <c r="Z203" s="70">
        <f>VLOOKUP(B203,[2]Sheet1!$B:$W,22,0)</f>
        <v>0</v>
      </c>
      <c r="AA203" s="63">
        <v>6.71</v>
      </c>
      <c r="AB203" s="71">
        <f t="shared" si="28"/>
        <v>0.594138102334824</v>
      </c>
      <c r="AC203" s="64">
        <f>VLOOKUP(B203,[3]第三批!$K:$R,8,0)</f>
        <v>0.942727272727273</v>
      </c>
      <c r="AD203" s="64">
        <f t="shared" si="29"/>
        <v>4.22886531661845</v>
      </c>
      <c r="AE203" s="64">
        <v>0.942727272727273</v>
      </c>
      <c r="AF203" s="64">
        <f t="shared" si="30"/>
        <v>4.22886531661845</v>
      </c>
    </row>
    <row r="204" ht="30.75" customHeight="1" spans="1:32">
      <c r="A204" s="33">
        <v>203</v>
      </c>
      <c r="B204" s="34" t="s">
        <v>509</v>
      </c>
      <c r="C204" s="41"/>
      <c r="D204" s="34" t="str">
        <f>VLOOKUP(B204,[1]第三批!$C:$E,3,0)</f>
        <v>代表品</v>
      </c>
      <c r="E204" s="34" t="s">
        <v>56</v>
      </c>
      <c r="F204" s="36" t="s">
        <v>35</v>
      </c>
      <c r="G204" s="36" t="s">
        <v>450</v>
      </c>
      <c r="H204" s="36" t="s">
        <v>58</v>
      </c>
      <c r="I204" s="34" t="s">
        <v>59</v>
      </c>
      <c r="J204" s="34">
        <v>0.9</v>
      </c>
      <c r="K204" s="36" t="s">
        <v>451</v>
      </c>
      <c r="L204" s="33">
        <v>15</v>
      </c>
      <c r="M204" s="36" t="s">
        <v>61</v>
      </c>
      <c r="N204" s="34" t="s">
        <v>510</v>
      </c>
      <c r="O204" s="36" t="s">
        <v>41</v>
      </c>
      <c r="P204" s="53">
        <v>10.2</v>
      </c>
      <c r="Q204" s="61">
        <v>6</v>
      </c>
      <c r="R204" s="62">
        <f t="shared" si="24"/>
        <v>4.08</v>
      </c>
      <c r="S204" s="62">
        <v>1.25</v>
      </c>
      <c r="T204" s="62">
        <f t="shared" si="31"/>
        <v>3.264</v>
      </c>
      <c r="U204" s="63">
        <f t="shared" si="25"/>
        <v>4.53333333333333</v>
      </c>
      <c r="V204" s="63">
        <v>0.942727272727273</v>
      </c>
      <c r="W204" s="64">
        <f t="shared" si="26"/>
        <v>4.80874316939891</v>
      </c>
      <c r="X204" s="63">
        <v>4.53333333333333</v>
      </c>
      <c r="Y204" s="72">
        <f t="shared" si="27"/>
        <v>1</v>
      </c>
      <c r="Z204" s="70">
        <f>VLOOKUP(B204,[2]Sheet1!$B:$W,22,0)</f>
        <v>0</v>
      </c>
      <c r="AA204" s="63">
        <v>6.71</v>
      </c>
      <c r="AB204" s="71">
        <f t="shared" si="28"/>
        <v>0.675608544461003</v>
      </c>
      <c r="AC204" s="64">
        <f>VLOOKUP(B204,[3]第三批!$K:$R,8,0)</f>
        <v>0.942727272727273</v>
      </c>
      <c r="AD204" s="64">
        <f t="shared" si="29"/>
        <v>4.80874316939891</v>
      </c>
      <c r="AE204" s="64">
        <v>0.942727272727273</v>
      </c>
      <c r="AF204" s="64">
        <f t="shared" si="30"/>
        <v>4.80874316939891</v>
      </c>
    </row>
    <row r="205" ht="30.75" customHeight="1" spans="1:32">
      <c r="A205" s="33">
        <v>204</v>
      </c>
      <c r="B205" s="34" t="s">
        <v>511</v>
      </c>
      <c r="C205" s="41"/>
      <c r="D205" s="34" t="str">
        <f>VLOOKUP(B205,[1]第三批!$C:$E,3,0)</f>
        <v>代表品</v>
      </c>
      <c r="E205" s="34" t="s">
        <v>56</v>
      </c>
      <c r="F205" s="36" t="s">
        <v>35</v>
      </c>
      <c r="G205" s="36" t="s">
        <v>450</v>
      </c>
      <c r="H205" s="36" t="s">
        <v>466</v>
      </c>
      <c r="I205" s="34">
        <v>0</v>
      </c>
      <c r="J205" s="34">
        <v>0.9</v>
      </c>
      <c r="K205" s="36" t="s">
        <v>451</v>
      </c>
      <c r="L205" s="33">
        <v>24</v>
      </c>
      <c r="M205" s="36" t="s">
        <v>61</v>
      </c>
      <c r="N205" s="34" t="s">
        <v>512</v>
      </c>
      <c r="O205" s="36" t="s">
        <v>41</v>
      </c>
      <c r="P205" s="53">
        <v>8.9</v>
      </c>
      <c r="Q205" s="61">
        <v>6</v>
      </c>
      <c r="R205" s="62">
        <f t="shared" si="24"/>
        <v>2.225</v>
      </c>
      <c r="S205" s="62">
        <v>1.25</v>
      </c>
      <c r="T205" s="62">
        <f t="shared" si="31"/>
        <v>1.78</v>
      </c>
      <c r="U205" s="63">
        <f t="shared" si="25"/>
        <v>2.47222222222222</v>
      </c>
      <c r="V205" s="63">
        <v>0.942727272727273</v>
      </c>
      <c r="W205" s="64">
        <f t="shared" si="26"/>
        <v>2.62241508625308</v>
      </c>
      <c r="X205" s="63">
        <v>2.47222222222222</v>
      </c>
      <c r="Y205" s="64">
        <f t="shared" si="27"/>
        <v>1</v>
      </c>
      <c r="Z205" s="70">
        <f>VLOOKUP(B205,[2]Sheet1!$B:$W,22,0)</f>
        <v>0</v>
      </c>
      <c r="AA205" s="63">
        <v>6.71</v>
      </c>
      <c r="AB205" s="71">
        <f t="shared" si="28"/>
        <v>0.368438483192582</v>
      </c>
      <c r="AC205" s="64">
        <f>VLOOKUP(B205,[3]第三批!$K:$R,8,0)</f>
        <v>0.942727272727273</v>
      </c>
      <c r="AD205" s="64">
        <f t="shared" si="29"/>
        <v>2.62241508625308</v>
      </c>
      <c r="AE205" s="64">
        <v>0.942727272727273</v>
      </c>
      <c r="AF205" s="64">
        <f t="shared" si="30"/>
        <v>2.62241508625308</v>
      </c>
    </row>
    <row r="206" ht="30.95" customHeight="1" spans="1:32">
      <c r="A206" s="33">
        <v>205</v>
      </c>
      <c r="B206" s="34" t="s">
        <v>513</v>
      </c>
      <c r="C206" s="41"/>
      <c r="D206" s="34" t="str">
        <f>VLOOKUP(B206,[1]第三批!$C:$E,3,0)</f>
        <v>代表品</v>
      </c>
      <c r="E206" s="34" t="s">
        <v>56</v>
      </c>
      <c r="F206" s="36" t="s">
        <v>35</v>
      </c>
      <c r="G206" s="36" t="s">
        <v>450</v>
      </c>
      <c r="H206" s="36" t="s">
        <v>58</v>
      </c>
      <c r="I206" s="34" t="s">
        <v>59</v>
      </c>
      <c r="J206" s="34">
        <v>0.9</v>
      </c>
      <c r="K206" s="36" t="s">
        <v>451</v>
      </c>
      <c r="L206" s="33">
        <v>24</v>
      </c>
      <c r="M206" s="36" t="s">
        <v>61</v>
      </c>
      <c r="N206" s="34" t="s">
        <v>512</v>
      </c>
      <c r="O206" s="36" t="s">
        <v>41</v>
      </c>
      <c r="P206" s="51">
        <v>17.52</v>
      </c>
      <c r="Q206" s="61">
        <v>6</v>
      </c>
      <c r="R206" s="62">
        <f t="shared" si="24"/>
        <v>4.38</v>
      </c>
      <c r="S206" s="62">
        <v>1.25</v>
      </c>
      <c r="T206" s="62">
        <f t="shared" si="31"/>
        <v>3.504</v>
      </c>
      <c r="U206" s="63">
        <f t="shared" si="25"/>
        <v>4.86666666666667</v>
      </c>
      <c r="V206" s="63">
        <v>0.942727272727273</v>
      </c>
      <c r="W206" s="64">
        <f t="shared" si="26"/>
        <v>5.16232722597235</v>
      </c>
      <c r="X206" s="63">
        <v>4.86666666666667</v>
      </c>
      <c r="Y206" s="72">
        <f t="shared" si="27"/>
        <v>0.999999999999999</v>
      </c>
      <c r="Z206" s="70">
        <f>VLOOKUP(B206,[2]Sheet1!$B:$W,22,0)</f>
        <v>0</v>
      </c>
      <c r="AA206" s="63">
        <v>6.71</v>
      </c>
      <c r="AB206" s="71">
        <f t="shared" si="28"/>
        <v>0.72528564331843</v>
      </c>
      <c r="AC206" s="64">
        <f>VLOOKUP(B206,[3]第三批!$K:$R,8,0)</f>
        <v>0.942727272727273</v>
      </c>
      <c r="AD206" s="64">
        <f t="shared" si="29"/>
        <v>5.16232722597235</v>
      </c>
      <c r="AE206" s="64">
        <v>0.942727272727273</v>
      </c>
      <c r="AF206" s="64">
        <f t="shared" si="30"/>
        <v>5.16232722597235</v>
      </c>
    </row>
    <row r="207" ht="54" customHeight="1" spans="1:32">
      <c r="A207" s="33">
        <v>206</v>
      </c>
      <c r="B207" s="34" t="s">
        <v>514</v>
      </c>
      <c r="C207" s="41"/>
      <c r="D207" s="34" t="str">
        <f>VLOOKUP(B207,[1]第三批!$C:$E,3,0)</f>
        <v>代表品</v>
      </c>
      <c r="E207" s="34" t="s">
        <v>56</v>
      </c>
      <c r="F207" s="36" t="s">
        <v>35</v>
      </c>
      <c r="G207" s="36" t="s">
        <v>450</v>
      </c>
      <c r="H207" s="36" t="s">
        <v>58</v>
      </c>
      <c r="I207" s="34" t="s">
        <v>59</v>
      </c>
      <c r="J207" s="34">
        <v>0.9</v>
      </c>
      <c r="K207" s="40" t="s">
        <v>515</v>
      </c>
      <c r="L207" s="33">
        <v>20</v>
      </c>
      <c r="M207" s="36" t="s">
        <v>61</v>
      </c>
      <c r="N207" s="34" t="s">
        <v>516</v>
      </c>
      <c r="O207" s="36" t="s">
        <v>41</v>
      </c>
      <c r="P207" s="51">
        <v>5.79</v>
      </c>
      <c r="Q207" s="61">
        <v>6</v>
      </c>
      <c r="R207" s="62">
        <f t="shared" si="24"/>
        <v>1.737</v>
      </c>
      <c r="S207" s="62">
        <v>1.25</v>
      </c>
      <c r="T207" s="62">
        <f t="shared" si="31"/>
        <v>1.3896</v>
      </c>
      <c r="U207" s="63">
        <f t="shared" si="25"/>
        <v>1.93</v>
      </c>
      <c r="V207" s="63">
        <v>0.942727272727273</v>
      </c>
      <c r="W207" s="64">
        <f t="shared" si="26"/>
        <v>2.04725168756027</v>
      </c>
      <c r="X207" s="63">
        <v>1.88888888888889</v>
      </c>
      <c r="Y207" s="64">
        <f t="shared" si="27"/>
        <v>1.02176470588235</v>
      </c>
      <c r="Z207" s="70">
        <f>VLOOKUP(B207,[2]Sheet1!$B:$W,22,0)</f>
        <v>1</v>
      </c>
      <c r="AA207" s="63">
        <v>6.71</v>
      </c>
      <c r="AB207" s="71">
        <f t="shared" si="28"/>
        <v>0.287630402384501</v>
      </c>
      <c r="AC207" s="64">
        <f>VLOOKUP(B207,[3]第三批!$K:$R,8,0)</f>
        <v>0.942727272727273</v>
      </c>
      <c r="AD207" s="64">
        <f t="shared" si="29"/>
        <v>2.04725168756027</v>
      </c>
      <c r="AE207" s="64">
        <v>0.942727272727273</v>
      </c>
      <c r="AF207" s="64">
        <f t="shared" si="30"/>
        <v>2.04725168756027</v>
      </c>
    </row>
    <row r="208" ht="54" customHeight="1" spans="1:32">
      <c r="A208" s="33">
        <v>207</v>
      </c>
      <c r="B208" s="34" t="s">
        <v>517</v>
      </c>
      <c r="C208" s="41"/>
      <c r="D208" s="34"/>
      <c r="E208" s="34" t="s">
        <v>56</v>
      </c>
      <c r="F208" s="36" t="s">
        <v>35</v>
      </c>
      <c r="G208" s="36" t="s">
        <v>450</v>
      </c>
      <c r="H208" s="36" t="s">
        <v>58</v>
      </c>
      <c r="I208" s="34" t="s">
        <v>59</v>
      </c>
      <c r="J208" s="34">
        <v>0.9</v>
      </c>
      <c r="K208" s="40" t="s">
        <v>515</v>
      </c>
      <c r="L208" s="33">
        <v>36</v>
      </c>
      <c r="M208" s="36" t="s">
        <v>61</v>
      </c>
      <c r="N208" s="34" t="s">
        <v>516</v>
      </c>
      <c r="O208" s="36" t="s">
        <v>41</v>
      </c>
      <c r="P208" s="53">
        <v>10.2</v>
      </c>
      <c r="Q208" s="61">
        <v>6</v>
      </c>
      <c r="R208" s="62">
        <f t="shared" si="24"/>
        <v>1.7</v>
      </c>
      <c r="S208" s="62">
        <v>1.25</v>
      </c>
      <c r="T208" s="62">
        <f t="shared" si="31"/>
        <v>1.36</v>
      </c>
      <c r="U208" s="63">
        <f t="shared" si="25"/>
        <v>1.88888888888889</v>
      </c>
      <c r="V208" s="63">
        <v>0.942727272727273</v>
      </c>
      <c r="W208" s="64">
        <f t="shared" si="26"/>
        <v>2.00364298724954</v>
      </c>
      <c r="X208" s="63">
        <v>1.88888888888889</v>
      </c>
      <c r="Y208" s="64">
        <f t="shared" si="27"/>
        <v>0.999999999999999</v>
      </c>
      <c r="Z208" s="70">
        <f>VLOOKUP(B208,[2]Sheet1!$B:$W,22,0)</f>
        <v>0</v>
      </c>
      <c r="AA208" s="63">
        <v>6.71</v>
      </c>
      <c r="AB208" s="71">
        <f t="shared" si="28"/>
        <v>0.281503560192085</v>
      </c>
      <c r="AC208" s="64">
        <f>VLOOKUP(B208,[3]第三批!$K:$R,8,0)</f>
        <v>0.942727272727273</v>
      </c>
      <c r="AD208" s="64">
        <f t="shared" si="29"/>
        <v>2.00364298724954</v>
      </c>
      <c r="AE208" s="64">
        <v>0.942727272727273</v>
      </c>
      <c r="AF208" s="64">
        <f t="shared" si="30"/>
        <v>2.00364298724954</v>
      </c>
    </row>
    <row r="209" ht="30.75" customHeight="1" spans="1:32">
      <c r="A209" s="33">
        <v>208</v>
      </c>
      <c r="B209" s="34" t="s">
        <v>518</v>
      </c>
      <c r="C209" s="41"/>
      <c r="D209" s="34" t="str">
        <f>VLOOKUP(B209,[1]第三批!$C:$E,3,0)</f>
        <v>代表品</v>
      </c>
      <c r="E209" s="34" t="s">
        <v>56</v>
      </c>
      <c r="F209" s="36" t="s">
        <v>35</v>
      </c>
      <c r="G209" s="36" t="s">
        <v>450</v>
      </c>
      <c r="H209" s="36" t="s">
        <v>58</v>
      </c>
      <c r="I209" s="34" t="s">
        <v>59</v>
      </c>
      <c r="J209" s="34">
        <v>0.9</v>
      </c>
      <c r="K209" s="40" t="s">
        <v>451</v>
      </c>
      <c r="L209" s="33">
        <v>24</v>
      </c>
      <c r="M209" s="36" t="s">
        <v>61</v>
      </c>
      <c r="N209" s="36" t="s">
        <v>519</v>
      </c>
      <c r="O209" s="36" t="s">
        <v>41</v>
      </c>
      <c r="P209" s="51">
        <v>7.79</v>
      </c>
      <c r="Q209" s="61">
        <v>6</v>
      </c>
      <c r="R209" s="62">
        <f t="shared" si="24"/>
        <v>1.9475</v>
      </c>
      <c r="S209" s="62">
        <v>1.25</v>
      </c>
      <c r="T209" s="62">
        <f t="shared" si="31"/>
        <v>1.558</v>
      </c>
      <c r="U209" s="63">
        <f t="shared" si="25"/>
        <v>2.16388888888889</v>
      </c>
      <c r="V209" s="63">
        <v>0.942727272727273</v>
      </c>
      <c r="W209" s="64">
        <f t="shared" si="26"/>
        <v>2.29534983392264</v>
      </c>
      <c r="X209" s="63">
        <v>2.16388888888889</v>
      </c>
      <c r="Y209" s="64">
        <f t="shared" si="27"/>
        <v>0.999999999999999</v>
      </c>
      <c r="Z209" s="70">
        <f>VLOOKUP(B209,[2]Sheet1!$B:$W,22,0)</f>
        <v>0</v>
      </c>
      <c r="AA209" s="63">
        <v>6.71</v>
      </c>
      <c r="AB209" s="71">
        <f t="shared" si="28"/>
        <v>0.322487166749462</v>
      </c>
      <c r="AC209" s="64">
        <f>VLOOKUP(B209,[3]第三批!$K:$R,8,0)</f>
        <v>0.942727272727273</v>
      </c>
      <c r="AD209" s="64">
        <f t="shared" si="29"/>
        <v>2.29534983392264</v>
      </c>
      <c r="AE209" s="64">
        <v>0.942727272727273</v>
      </c>
      <c r="AF209" s="64">
        <f t="shared" si="30"/>
        <v>2.29534983392264</v>
      </c>
    </row>
    <row r="210" ht="40.5" customHeight="1" spans="1:32">
      <c r="A210" s="33">
        <v>209</v>
      </c>
      <c r="B210" s="34" t="s">
        <v>520</v>
      </c>
      <c r="C210" s="41"/>
      <c r="D210" s="34"/>
      <c r="E210" s="34" t="s">
        <v>56</v>
      </c>
      <c r="F210" s="36" t="s">
        <v>35</v>
      </c>
      <c r="G210" s="36" t="s">
        <v>450</v>
      </c>
      <c r="H210" s="36" t="s">
        <v>58</v>
      </c>
      <c r="I210" s="34" t="s">
        <v>59</v>
      </c>
      <c r="J210" s="34">
        <v>0.9</v>
      </c>
      <c r="K210" s="40" t="s">
        <v>451</v>
      </c>
      <c r="L210" s="33">
        <v>36</v>
      </c>
      <c r="M210" s="36" t="s">
        <v>61</v>
      </c>
      <c r="N210" s="36" t="s">
        <v>521</v>
      </c>
      <c r="O210" s="36" t="s">
        <v>41</v>
      </c>
      <c r="P210" s="51">
        <v>6.22</v>
      </c>
      <c r="Q210" s="61">
        <v>6</v>
      </c>
      <c r="R210" s="62">
        <f t="shared" si="24"/>
        <v>1.03666666666667</v>
      </c>
      <c r="S210" s="62">
        <v>1.25</v>
      </c>
      <c r="T210" s="62">
        <f t="shared" si="31"/>
        <v>0.829333333333333</v>
      </c>
      <c r="U210" s="63">
        <f t="shared" si="25"/>
        <v>1.15185185185185</v>
      </c>
      <c r="V210" s="63">
        <v>0.942727272727273</v>
      </c>
      <c r="W210" s="64">
        <f t="shared" si="26"/>
        <v>1.22182935104825</v>
      </c>
      <c r="X210" s="63">
        <v>1.15185185185185</v>
      </c>
      <c r="Y210" s="64">
        <f t="shared" si="27"/>
        <v>1</v>
      </c>
      <c r="Z210" s="70">
        <f>VLOOKUP(B210,[2]Sheet1!$B:$W,22,0)</f>
        <v>0</v>
      </c>
      <c r="AA210" s="63">
        <v>6.71</v>
      </c>
      <c r="AB210" s="71">
        <f t="shared" si="28"/>
        <v>0.171661974940663</v>
      </c>
      <c r="AC210" s="64">
        <f>VLOOKUP(B210,[3]第三批!$K:$R,8,0)</f>
        <v>0.942727272727273</v>
      </c>
      <c r="AD210" s="64">
        <f t="shared" si="29"/>
        <v>1.22182935104825</v>
      </c>
      <c r="AE210" s="64">
        <v>0.942727272727273</v>
      </c>
      <c r="AF210" s="64">
        <f t="shared" si="30"/>
        <v>1.22182935104825</v>
      </c>
    </row>
    <row r="211" ht="54" customHeight="1" spans="1:32">
      <c r="A211" s="33">
        <v>210</v>
      </c>
      <c r="B211" s="34" t="s">
        <v>522</v>
      </c>
      <c r="C211" s="44"/>
      <c r="D211" s="34"/>
      <c r="E211" s="34" t="s">
        <v>56</v>
      </c>
      <c r="F211" s="36" t="s">
        <v>35</v>
      </c>
      <c r="G211" s="36" t="s">
        <v>450</v>
      </c>
      <c r="H211" s="36" t="s">
        <v>58</v>
      </c>
      <c r="I211" s="34" t="s">
        <v>59</v>
      </c>
      <c r="J211" s="34">
        <v>0.9</v>
      </c>
      <c r="K211" s="40" t="s">
        <v>523</v>
      </c>
      <c r="L211" s="33">
        <v>24</v>
      </c>
      <c r="M211" s="36" t="s">
        <v>61</v>
      </c>
      <c r="N211" s="34" t="s">
        <v>419</v>
      </c>
      <c r="O211" s="36" t="s">
        <v>41</v>
      </c>
      <c r="P211" s="51">
        <v>4.14</v>
      </c>
      <c r="Q211" s="61">
        <v>6</v>
      </c>
      <c r="R211" s="62">
        <f t="shared" si="24"/>
        <v>1.035</v>
      </c>
      <c r="S211" s="62">
        <v>1.25</v>
      </c>
      <c r="T211" s="62">
        <f t="shared" si="31"/>
        <v>0.828</v>
      </c>
      <c r="U211" s="63">
        <f t="shared" si="25"/>
        <v>1.15</v>
      </c>
      <c r="V211" s="63">
        <v>0.942727272727273</v>
      </c>
      <c r="W211" s="64">
        <f t="shared" si="26"/>
        <v>1.2198649951784</v>
      </c>
      <c r="X211" s="63">
        <v>1.15</v>
      </c>
      <c r="Y211" s="64">
        <f t="shared" si="27"/>
        <v>1</v>
      </c>
      <c r="Z211" s="70">
        <f>VLOOKUP(B211,[2]Sheet1!$B:$W,22,0)</f>
        <v>0</v>
      </c>
      <c r="AA211" s="63">
        <v>6.71</v>
      </c>
      <c r="AB211" s="71">
        <f t="shared" si="28"/>
        <v>0.171385991058122</v>
      </c>
      <c r="AC211" s="64">
        <f>VLOOKUP(B211,[3]第三批!$K:$R,8,0)</f>
        <v>0.942727272727273</v>
      </c>
      <c r="AD211" s="64">
        <f t="shared" si="29"/>
        <v>1.2198649951784</v>
      </c>
      <c r="AE211" s="64">
        <v>0.942727272727273</v>
      </c>
      <c r="AF211" s="64">
        <f t="shared" si="30"/>
        <v>1.2198649951784</v>
      </c>
    </row>
    <row r="212" ht="27" customHeight="1" spans="1:32">
      <c r="A212" s="33">
        <v>211</v>
      </c>
      <c r="B212" s="34" t="s">
        <v>524</v>
      </c>
      <c r="C212" s="35" t="s">
        <v>525</v>
      </c>
      <c r="D212" s="34" t="str">
        <f>VLOOKUP(B212,[1]第三批!$C:$E,3,0)</f>
        <v>代表品</v>
      </c>
      <c r="E212" s="34" t="s">
        <v>34</v>
      </c>
      <c r="F212" s="36" t="s">
        <v>35</v>
      </c>
      <c r="G212" s="40" t="s">
        <v>526</v>
      </c>
      <c r="H212" s="36" t="s">
        <v>37</v>
      </c>
      <c r="I212" s="34">
        <v>0</v>
      </c>
      <c r="J212" s="34">
        <v>1.4</v>
      </c>
      <c r="K212" s="36" t="s">
        <v>527</v>
      </c>
      <c r="L212" s="33">
        <v>36</v>
      </c>
      <c r="M212" s="36" t="s">
        <v>39</v>
      </c>
      <c r="N212" s="34" t="s">
        <v>528</v>
      </c>
      <c r="O212" s="36" t="s">
        <v>41</v>
      </c>
      <c r="P212" s="54">
        <v>52</v>
      </c>
      <c r="Q212" s="61">
        <v>10</v>
      </c>
      <c r="R212" s="62">
        <f t="shared" si="24"/>
        <v>14.4444444444444</v>
      </c>
      <c r="S212" s="62">
        <v>14.4444444444444</v>
      </c>
      <c r="T212" s="62">
        <f t="shared" si="31"/>
        <v>1</v>
      </c>
      <c r="U212" s="63">
        <f t="shared" si="25"/>
        <v>10.3174603174603</v>
      </c>
      <c r="V212" s="63">
        <v>5.52083333333333</v>
      </c>
      <c r="W212" s="64">
        <f t="shared" si="26"/>
        <v>1.86882300089847</v>
      </c>
      <c r="X212" s="63">
        <v>10.2083333333333</v>
      </c>
      <c r="Y212" s="64">
        <f t="shared" si="27"/>
        <v>1.01068999028183</v>
      </c>
      <c r="Z212" s="70">
        <f>VLOOKUP(B212,[2]Sheet1!$B:$W,22,0)</f>
        <v>1</v>
      </c>
      <c r="AA212" s="63">
        <v>28.86</v>
      </c>
      <c r="AB212" s="71">
        <f t="shared" si="28"/>
        <v>0.357500357500358</v>
      </c>
      <c r="AC212" s="64">
        <f>VLOOKUP(B212,[3]第三批!$K:$R,8,0)</f>
        <v>5.52083333333333</v>
      </c>
      <c r="AD212" s="64">
        <f t="shared" si="29"/>
        <v>1.86882300089847</v>
      </c>
      <c r="AE212" s="64">
        <v>5.52083333333333</v>
      </c>
      <c r="AF212" s="64">
        <f t="shared" si="30"/>
        <v>1.86882300089847</v>
      </c>
    </row>
    <row r="213" ht="27" customHeight="1" spans="1:32">
      <c r="A213" s="33">
        <v>212</v>
      </c>
      <c r="B213" s="34" t="s">
        <v>529</v>
      </c>
      <c r="C213" s="46"/>
      <c r="D213" s="34"/>
      <c r="E213" s="34" t="s">
        <v>34</v>
      </c>
      <c r="F213" s="36" t="s">
        <v>35</v>
      </c>
      <c r="G213" s="40" t="s">
        <v>526</v>
      </c>
      <c r="H213" s="36" t="s">
        <v>37</v>
      </c>
      <c r="I213" s="34" t="e">
        <v>#N/A</v>
      </c>
      <c r="J213" s="34">
        <v>1.4</v>
      </c>
      <c r="K213" s="36" t="s">
        <v>527</v>
      </c>
      <c r="L213" s="33">
        <v>48</v>
      </c>
      <c r="M213" s="36" t="s">
        <v>39</v>
      </c>
      <c r="N213" s="34" t="s">
        <v>528</v>
      </c>
      <c r="O213" s="36" t="s">
        <v>41</v>
      </c>
      <c r="P213" s="53">
        <v>68.6</v>
      </c>
      <c r="Q213" s="61">
        <v>10</v>
      </c>
      <c r="R213" s="62">
        <f t="shared" si="24"/>
        <v>14.2916666666667</v>
      </c>
      <c r="S213" s="62">
        <v>14.4444444444444</v>
      </c>
      <c r="T213" s="62">
        <f t="shared" si="31"/>
        <v>0.98942307692308</v>
      </c>
      <c r="U213" s="63">
        <f t="shared" si="25"/>
        <v>10.2083333333333</v>
      </c>
      <c r="V213" s="63">
        <v>5.52083333333333</v>
      </c>
      <c r="W213" s="64">
        <f t="shared" si="26"/>
        <v>1.84905660377359</v>
      </c>
      <c r="X213" s="63">
        <v>10.2083333333333</v>
      </c>
      <c r="Y213" s="64">
        <f t="shared" si="27"/>
        <v>1</v>
      </c>
      <c r="Z213" s="70">
        <f>VLOOKUP(B213,[2]Sheet1!$B:$W,22,0)</f>
        <v>0</v>
      </c>
      <c r="AA213" s="63">
        <v>28.86</v>
      </c>
      <c r="AB213" s="71">
        <f t="shared" si="28"/>
        <v>0.353719103719104</v>
      </c>
      <c r="AC213" s="64">
        <f>VLOOKUP(B213,[3]第三批!$K:$R,8,0)</f>
        <v>5.52083333333333</v>
      </c>
      <c r="AD213" s="64">
        <f t="shared" si="29"/>
        <v>1.84905660377359</v>
      </c>
      <c r="AE213" s="64">
        <v>5.52083333333333</v>
      </c>
      <c r="AF213" s="64">
        <f t="shared" si="30"/>
        <v>1.84905660377359</v>
      </c>
    </row>
    <row r="214" ht="27" customHeight="1" spans="1:32">
      <c r="A214" s="33">
        <v>213</v>
      </c>
      <c r="B214" s="34" t="s">
        <v>530</v>
      </c>
      <c r="C214" s="46"/>
      <c r="D214" s="34" t="str">
        <f>VLOOKUP(B214,[1]第三批!$C:$E,3,0)</f>
        <v>代表品</v>
      </c>
      <c r="E214" s="34" t="s">
        <v>34</v>
      </c>
      <c r="F214" s="36" t="s">
        <v>35</v>
      </c>
      <c r="G214" s="40" t="s">
        <v>526</v>
      </c>
      <c r="H214" s="36" t="s">
        <v>531</v>
      </c>
      <c r="I214" s="34">
        <v>0</v>
      </c>
      <c r="J214" s="34">
        <v>1.4</v>
      </c>
      <c r="K214" s="52" t="s">
        <v>532</v>
      </c>
      <c r="L214" s="33">
        <v>48</v>
      </c>
      <c r="M214" s="36" t="s">
        <v>39</v>
      </c>
      <c r="N214" s="34" t="s">
        <v>533</v>
      </c>
      <c r="O214" s="36" t="s">
        <v>128</v>
      </c>
      <c r="P214" s="51">
        <v>70.56</v>
      </c>
      <c r="Q214" s="61">
        <v>10</v>
      </c>
      <c r="R214" s="62">
        <f t="shared" si="24"/>
        <v>14.7</v>
      </c>
      <c r="S214" s="62">
        <v>14.4444444444444</v>
      </c>
      <c r="T214" s="62">
        <f t="shared" si="31"/>
        <v>1.01769230769231</v>
      </c>
      <c r="U214" s="63">
        <f t="shared" si="25"/>
        <v>10.5</v>
      </c>
      <c r="V214" s="63">
        <v>5.52083333333333</v>
      </c>
      <c r="W214" s="64">
        <f t="shared" si="26"/>
        <v>1.90188679245283</v>
      </c>
      <c r="X214" s="63">
        <v>10.5</v>
      </c>
      <c r="Y214" s="64">
        <f t="shared" si="27"/>
        <v>1</v>
      </c>
      <c r="Z214" s="70">
        <f>VLOOKUP(B214,[2]Sheet1!$B:$W,22,0)</f>
        <v>0</v>
      </c>
      <c r="AA214" s="63">
        <v>28.86</v>
      </c>
      <c r="AB214" s="71">
        <f t="shared" si="28"/>
        <v>0.363825363825364</v>
      </c>
      <c r="AC214" s="64">
        <f>VLOOKUP(B214,[3]第三批!$K:$R,8,0)</f>
        <v>5.52083333333333</v>
      </c>
      <c r="AD214" s="64">
        <f t="shared" si="29"/>
        <v>1.90188679245283</v>
      </c>
      <c r="AE214" s="64">
        <v>5.52083333333333</v>
      </c>
      <c r="AF214" s="64">
        <f t="shared" si="30"/>
        <v>1.90188679245283</v>
      </c>
    </row>
    <row r="215" ht="27" customHeight="1" spans="1:32">
      <c r="A215" s="33">
        <v>214</v>
      </c>
      <c r="B215" s="34" t="s">
        <v>534</v>
      </c>
      <c r="C215" s="46"/>
      <c r="D215" s="34"/>
      <c r="E215" s="34" t="s">
        <v>34</v>
      </c>
      <c r="F215" s="36" t="s">
        <v>35</v>
      </c>
      <c r="G215" s="40" t="s">
        <v>526</v>
      </c>
      <c r="H215" s="36" t="s">
        <v>531</v>
      </c>
      <c r="I215" s="34" t="e">
        <v>#N/A</v>
      </c>
      <c r="J215" s="34">
        <v>1.4</v>
      </c>
      <c r="K215" s="52" t="s">
        <v>532</v>
      </c>
      <c r="L215" s="33">
        <v>24</v>
      </c>
      <c r="M215" s="36" t="s">
        <v>39</v>
      </c>
      <c r="N215" s="34" t="s">
        <v>533</v>
      </c>
      <c r="O215" s="36" t="s">
        <v>41</v>
      </c>
      <c r="P215" s="51">
        <v>36.18</v>
      </c>
      <c r="Q215" s="61">
        <v>10</v>
      </c>
      <c r="R215" s="62">
        <f t="shared" si="24"/>
        <v>15.075</v>
      </c>
      <c r="S215" s="62">
        <v>14.4444444444444</v>
      </c>
      <c r="T215" s="62">
        <f t="shared" si="31"/>
        <v>1.04365384615385</v>
      </c>
      <c r="U215" s="63">
        <f t="shared" si="25"/>
        <v>10.7678571428571</v>
      </c>
      <c r="V215" s="63">
        <v>5.52083333333333</v>
      </c>
      <c r="W215" s="64">
        <f t="shared" si="26"/>
        <v>1.95040431266846</v>
      </c>
      <c r="X215" s="63">
        <v>10.5</v>
      </c>
      <c r="Y215" s="64">
        <f t="shared" si="27"/>
        <v>1.02551020408163</v>
      </c>
      <c r="Z215" s="70">
        <f>VLOOKUP(B215,[2]Sheet1!$B:$W,22,0)</f>
        <v>1</v>
      </c>
      <c r="AA215" s="63">
        <v>28.86</v>
      </c>
      <c r="AB215" s="71">
        <f t="shared" si="28"/>
        <v>0.373106623106623</v>
      </c>
      <c r="AC215" s="64">
        <f>VLOOKUP(B215,[3]第三批!$K:$R,8,0)</f>
        <v>5.52083333333333</v>
      </c>
      <c r="AD215" s="64">
        <f t="shared" si="29"/>
        <v>1.95040431266846</v>
      </c>
      <c r="AE215" s="64">
        <v>5.52083333333333</v>
      </c>
      <c r="AF215" s="64">
        <f t="shared" si="30"/>
        <v>1.95040431266846</v>
      </c>
    </row>
    <row r="216" ht="54" customHeight="1" spans="1:32">
      <c r="A216" s="33">
        <v>215</v>
      </c>
      <c r="B216" s="34" t="s">
        <v>535</v>
      </c>
      <c r="C216" s="46"/>
      <c r="D216" s="34" t="str">
        <f>VLOOKUP(B216,[1]第三批!$C:$E,3,0)</f>
        <v>代表品</v>
      </c>
      <c r="E216" s="34" t="s">
        <v>56</v>
      </c>
      <c r="F216" s="36" t="s">
        <v>35</v>
      </c>
      <c r="G216" s="40" t="s">
        <v>536</v>
      </c>
      <c r="H216" s="36" t="s">
        <v>537</v>
      </c>
      <c r="I216" s="34">
        <v>0</v>
      </c>
      <c r="J216" s="34">
        <v>1</v>
      </c>
      <c r="K216" s="40" t="s">
        <v>538</v>
      </c>
      <c r="L216" s="33">
        <v>1</v>
      </c>
      <c r="M216" s="36" t="s">
        <v>128</v>
      </c>
      <c r="N216" s="34" t="s">
        <v>539</v>
      </c>
      <c r="O216" s="36" t="s">
        <v>41</v>
      </c>
      <c r="P216" s="51">
        <v>42.28</v>
      </c>
      <c r="Q216" s="61">
        <v>0.8333</v>
      </c>
      <c r="R216" s="62">
        <f t="shared" si="24"/>
        <v>35.231924</v>
      </c>
      <c r="S216" s="62">
        <v>14.4444444444444</v>
      </c>
      <c r="T216" s="62">
        <f t="shared" si="31"/>
        <v>2.43913320000001</v>
      </c>
      <c r="U216" s="63">
        <f t="shared" si="25"/>
        <v>35.231924</v>
      </c>
      <c r="V216" s="63">
        <v>5.52083333333333</v>
      </c>
      <c r="W216" s="64">
        <f t="shared" si="26"/>
        <v>6.38163151698114</v>
      </c>
      <c r="X216" s="63">
        <v>35.231924</v>
      </c>
      <c r="Y216" s="72">
        <f t="shared" si="27"/>
        <v>1</v>
      </c>
      <c r="Z216" s="70">
        <f>VLOOKUP(B216,[2]Sheet1!$B:$W,22,0)</f>
        <v>0</v>
      </c>
      <c r="AA216" s="63">
        <v>28.86</v>
      </c>
      <c r="AB216" s="71">
        <f t="shared" si="28"/>
        <v>1.22078738738739</v>
      </c>
      <c r="AC216" s="64">
        <f>VLOOKUP(B216,[3]第三批!$K:$R,8,0)</f>
        <v>5.52083333333333</v>
      </c>
      <c r="AD216" s="64">
        <f t="shared" si="29"/>
        <v>6.38163151698114</v>
      </c>
      <c r="AE216" s="64">
        <v>5.52083333333333</v>
      </c>
      <c r="AF216" s="64">
        <f t="shared" si="30"/>
        <v>6.38163151698114</v>
      </c>
    </row>
    <row r="217" ht="27" customHeight="1" spans="1:32">
      <c r="A217" s="33">
        <v>216</v>
      </c>
      <c r="B217" s="34" t="s">
        <v>540</v>
      </c>
      <c r="C217" s="46"/>
      <c r="D217" s="34" t="str">
        <f>VLOOKUP(B217,[1]第三批!$C:$E,3,0)</f>
        <v>代表品</v>
      </c>
      <c r="E217" s="34" t="s">
        <v>56</v>
      </c>
      <c r="F217" s="36" t="s">
        <v>35</v>
      </c>
      <c r="G217" s="40" t="s">
        <v>536</v>
      </c>
      <c r="H217" s="36" t="s">
        <v>541</v>
      </c>
      <c r="I217" s="34">
        <v>0</v>
      </c>
      <c r="J217" s="34">
        <v>1</v>
      </c>
      <c r="K217" s="36" t="s">
        <v>230</v>
      </c>
      <c r="L217" s="33">
        <v>6</v>
      </c>
      <c r="M217" s="36" t="s">
        <v>120</v>
      </c>
      <c r="N217" s="34" t="s">
        <v>542</v>
      </c>
      <c r="O217" s="36" t="s">
        <v>41</v>
      </c>
      <c r="P217" s="53">
        <v>18.6</v>
      </c>
      <c r="Q217" s="61">
        <v>5</v>
      </c>
      <c r="R217" s="62">
        <f t="shared" si="24"/>
        <v>15.5</v>
      </c>
      <c r="S217" s="62">
        <v>14.4444444444444</v>
      </c>
      <c r="T217" s="62">
        <f t="shared" si="31"/>
        <v>1.07307692307693</v>
      </c>
      <c r="U217" s="63">
        <f t="shared" si="25"/>
        <v>15.5</v>
      </c>
      <c r="V217" s="63">
        <v>5.52083333333333</v>
      </c>
      <c r="W217" s="64">
        <f t="shared" si="26"/>
        <v>2.80754716981132</v>
      </c>
      <c r="X217" s="63">
        <v>15.5</v>
      </c>
      <c r="Y217" s="64">
        <f t="shared" si="27"/>
        <v>1</v>
      </c>
      <c r="Z217" s="70">
        <f>VLOOKUP(B217,[2]Sheet1!$B:$W,22,0)</f>
        <v>0</v>
      </c>
      <c r="AA217" s="63">
        <v>28.86</v>
      </c>
      <c r="AB217" s="71">
        <f t="shared" si="28"/>
        <v>0.537075537075537</v>
      </c>
      <c r="AC217" s="64">
        <f>VLOOKUP(B217,[3]第三批!$K:$R,8,0)</f>
        <v>5.52083333333333</v>
      </c>
      <c r="AD217" s="64">
        <f t="shared" si="29"/>
        <v>2.80754716981132</v>
      </c>
      <c r="AE217" s="64">
        <v>5.52083333333333</v>
      </c>
      <c r="AF217" s="64">
        <f t="shared" si="30"/>
        <v>2.80754716981132</v>
      </c>
    </row>
    <row r="218" ht="27" customHeight="1" spans="1:32">
      <c r="A218" s="33">
        <v>217</v>
      </c>
      <c r="B218" s="34" t="s">
        <v>543</v>
      </c>
      <c r="C218" s="46"/>
      <c r="D218" s="34" t="str">
        <f>VLOOKUP(B218,[1]第三批!$C:$E,3,0)</f>
        <v>代表品</v>
      </c>
      <c r="E218" s="34" t="s">
        <v>56</v>
      </c>
      <c r="F218" s="36" t="s">
        <v>35</v>
      </c>
      <c r="G218" s="40" t="s">
        <v>526</v>
      </c>
      <c r="H218" s="36" t="s">
        <v>531</v>
      </c>
      <c r="I218" s="34">
        <v>0</v>
      </c>
      <c r="J218" s="34">
        <v>1.4</v>
      </c>
      <c r="K218" s="52" t="s">
        <v>544</v>
      </c>
      <c r="L218" s="33">
        <v>36</v>
      </c>
      <c r="M218" s="36" t="s">
        <v>39</v>
      </c>
      <c r="N218" s="36" t="s">
        <v>545</v>
      </c>
      <c r="O218" s="36" t="s">
        <v>41</v>
      </c>
      <c r="P218" s="51">
        <v>52.92</v>
      </c>
      <c r="Q218" s="61">
        <v>7.5</v>
      </c>
      <c r="R218" s="62">
        <f t="shared" si="24"/>
        <v>11.025</v>
      </c>
      <c r="S218" s="62">
        <v>14.4444444444444</v>
      </c>
      <c r="T218" s="62">
        <f t="shared" si="31"/>
        <v>0.763269230769233</v>
      </c>
      <c r="U218" s="63">
        <f t="shared" si="25"/>
        <v>7.875</v>
      </c>
      <c r="V218" s="63">
        <v>5.52083333333333</v>
      </c>
      <c r="W218" s="64">
        <f t="shared" si="26"/>
        <v>1.42641509433962</v>
      </c>
      <c r="X218" s="63">
        <v>7.875</v>
      </c>
      <c r="Y218" s="64">
        <f t="shared" si="27"/>
        <v>1</v>
      </c>
      <c r="Z218" s="70">
        <f>VLOOKUP(B218,[2]Sheet1!$B:$W,22,0)</f>
        <v>0</v>
      </c>
      <c r="AA218" s="63">
        <v>28.86</v>
      </c>
      <c r="AB218" s="71">
        <f t="shared" si="28"/>
        <v>0.272869022869023</v>
      </c>
      <c r="AC218" s="64">
        <f>VLOOKUP(B218,[3]第三批!$K:$R,8,0)</f>
        <v>5.52083333333333</v>
      </c>
      <c r="AD218" s="64">
        <f t="shared" si="29"/>
        <v>1.42641509433962</v>
      </c>
      <c r="AE218" s="64">
        <v>5.52083333333333</v>
      </c>
      <c r="AF218" s="64">
        <f t="shared" si="30"/>
        <v>1.42641509433962</v>
      </c>
    </row>
    <row r="219" ht="27" customHeight="1" spans="1:32">
      <c r="A219" s="33">
        <v>218</v>
      </c>
      <c r="B219" s="34" t="s">
        <v>546</v>
      </c>
      <c r="C219" s="46"/>
      <c r="D219" s="34"/>
      <c r="E219" s="34" t="s">
        <v>56</v>
      </c>
      <c r="F219" s="36" t="s">
        <v>35</v>
      </c>
      <c r="G219" s="40" t="s">
        <v>526</v>
      </c>
      <c r="H219" s="36" t="s">
        <v>531</v>
      </c>
      <c r="I219" s="34" t="e">
        <v>#N/A</v>
      </c>
      <c r="J219" s="34">
        <v>1.4</v>
      </c>
      <c r="K219" s="52" t="s">
        <v>544</v>
      </c>
      <c r="L219" s="33">
        <v>24</v>
      </c>
      <c r="M219" s="36" t="s">
        <v>39</v>
      </c>
      <c r="N219" s="36" t="s">
        <v>545</v>
      </c>
      <c r="O219" s="36" t="s">
        <v>41</v>
      </c>
      <c r="P219" s="53">
        <v>35.8</v>
      </c>
      <c r="Q219" s="61">
        <v>7.5</v>
      </c>
      <c r="R219" s="62">
        <f t="shared" si="24"/>
        <v>11.1875</v>
      </c>
      <c r="S219" s="62">
        <v>14.4444444444444</v>
      </c>
      <c r="T219" s="62">
        <f t="shared" si="31"/>
        <v>0.774519230769233</v>
      </c>
      <c r="U219" s="63">
        <f t="shared" si="25"/>
        <v>7.99107142857143</v>
      </c>
      <c r="V219" s="63">
        <v>5.52083333333333</v>
      </c>
      <c r="W219" s="64">
        <f t="shared" si="26"/>
        <v>1.44743935309973</v>
      </c>
      <c r="X219" s="63">
        <v>7.875</v>
      </c>
      <c r="Y219" s="64">
        <f t="shared" si="27"/>
        <v>1.01473922902494</v>
      </c>
      <c r="Z219" s="70">
        <f>VLOOKUP(B219,[2]Sheet1!$B:$W,22,0)</f>
        <v>1</v>
      </c>
      <c r="AA219" s="63">
        <v>28.86</v>
      </c>
      <c r="AB219" s="71">
        <f t="shared" si="28"/>
        <v>0.276890901890902</v>
      </c>
      <c r="AC219" s="64">
        <f>VLOOKUP(B219,[3]第三批!$K:$R,8,0)</f>
        <v>5.52083333333333</v>
      </c>
      <c r="AD219" s="64">
        <f t="shared" si="29"/>
        <v>1.44743935309973</v>
      </c>
      <c r="AE219" s="64">
        <v>5.52083333333333</v>
      </c>
      <c r="AF219" s="64">
        <f t="shared" si="30"/>
        <v>1.44743935309973</v>
      </c>
    </row>
    <row r="220" ht="30.75" customHeight="1" spans="1:32">
      <c r="A220" s="33">
        <v>219</v>
      </c>
      <c r="B220" s="34" t="s">
        <v>547</v>
      </c>
      <c r="C220" s="46"/>
      <c r="D220" s="34" t="str">
        <f>VLOOKUP(B220,[1]第三批!$C:$E,3,0)</f>
        <v>代表品</v>
      </c>
      <c r="E220" s="34" t="s">
        <v>56</v>
      </c>
      <c r="F220" s="36" t="s">
        <v>35</v>
      </c>
      <c r="G220" s="40" t="s">
        <v>536</v>
      </c>
      <c r="H220" s="36" t="s">
        <v>537</v>
      </c>
      <c r="I220" s="34">
        <v>0</v>
      </c>
      <c r="J220" s="34">
        <v>1</v>
      </c>
      <c r="K220" s="36" t="s">
        <v>203</v>
      </c>
      <c r="L220" s="33">
        <v>10</v>
      </c>
      <c r="M220" s="36" t="s">
        <v>120</v>
      </c>
      <c r="N220" s="34" t="s">
        <v>241</v>
      </c>
      <c r="O220" s="36" t="s">
        <v>41</v>
      </c>
      <c r="P220" s="51">
        <v>33.88</v>
      </c>
      <c r="Q220" s="61">
        <v>2.5</v>
      </c>
      <c r="R220" s="62">
        <f t="shared" si="24"/>
        <v>8.47</v>
      </c>
      <c r="S220" s="62">
        <v>14.4444444444444</v>
      </c>
      <c r="T220" s="62">
        <f t="shared" si="31"/>
        <v>0.586384615384617</v>
      </c>
      <c r="U220" s="63">
        <f t="shared" si="25"/>
        <v>8.47</v>
      </c>
      <c r="V220" s="63">
        <v>5.52083333333333</v>
      </c>
      <c r="W220" s="64">
        <f t="shared" si="26"/>
        <v>1.53418867924528</v>
      </c>
      <c r="X220" s="63">
        <v>8.46875</v>
      </c>
      <c r="Y220" s="64">
        <f t="shared" si="27"/>
        <v>1.00014760147601</v>
      </c>
      <c r="Z220" s="70">
        <f>VLOOKUP(B220,[2]Sheet1!$B:$W,22,0)</f>
        <v>0</v>
      </c>
      <c r="AA220" s="63">
        <v>28.86</v>
      </c>
      <c r="AB220" s="71">
        <f t="shared" si="28"/>
        <v>0.293485793485794</v>
      </c>
      <c r="AC220" s="64">
        <f>VLOOKUP(B220,[3]第三批!$K:$R,8,0)</f>
        <v>5.52083333333333</v>
      </c>
      <c r="AD220" s="64">
        <f t="shared" si="29"/>
        <v>1.53418867924528</v>
      </c>
      <c r="AE220" s="64">
        <v>5.52083333333333</v>
      </c>
      <c r="AF220" s="64">
        <f t="shared" si="30"/>
        <v>1.53418867924528</v>
      </c>
    </row>
    <row r="221" ht="30.75" customHeight="1" spans="1:32">
      <c r="A221" s="33">
        <v>220</v>
      </c>
      <c r="B221" s="34" t="s">
        <v>548</v>
      </c>
      <c r="C221" s="46"/>
      <c r="D221" s="34"/>
      <c r="E221" s="34" t="s">
        <v>56</v>
      </c>
      <c r="F221" s="36" t="s">
        <v>35</v>
      </c>
      <c r="G221" s="40" t="s">
        <v>536</v>
      </c>
      <c r="H221" s="36" t="s">
        <v>537</v>
      </c>
      <c r="I221" s="34" t="e">
        <v>#N/A</v>
      </c>
      <c r="J221" s="34">
        <v>1</v>
      </c>
      <c r="K221" s="36" t="s">
        <v>230</v>
      </c>
      <c r="L221" s="33">
        <v>10</v>
      </c>
      <c r="M221" s="36" t="s">
        <v>120</v>
      </c>
      <c r="N221" s="34" t="s">
        <v>241</v>
      </c>
      <c r="O221" s="36" t="s">
        <v>41</v>
      </c>
      <c r="P221" s="51">
        <v>22.16</v>
      </c>
      <c r="Q221" s="61">
        <v>5</v>
      </c>
      <c r="R221" s="62">
        <f t="shared" si="24"/>
        <v>11.08</v>
      </c>
      <c r="S221" s="62">
        <v>14.4444444444444</v>
      </c>
      <c r="T221" s="62">
        <f t="shared" si="31"/>
        <v>0.767076923076926</v>
      </c>
      <c r="U221" s="63">
        <f t="shared" si="25"/>
        <v>11.08</v>
      </c>
      <c r="V221" s="63">
        <v>5.52083333333333</v>
      </c>
      <c r="W221" s="64">
        <f t="shared" si="26"/>
        <v>2.00694339622642</v>
      </c>
      <c r="X221" s="63">
        <v>8.46875</v>
      </c>
      <c r="Y221" s="64">
        <f t="shared" si="27"/>
        <v>1.30833948339483</v>
      </c>
      <c r="Z221" s="70">
        <f>VLOOKUP(B221,[2]Sheet1!$B:$W,22,0)</f>
        <v>2</v>
      </c>
      <c r="AA221" s="63">
        <v>28.86</v>
      </c>
      <c r="AB221" s="71">
        <f t="shared" si="28"/>
        <v>0.383922383922384</v>
      </c>
      <c r="AC221" s="64">
        <f>VLOOKUP(B221,[3]第三批!$K:$R,8,0)</f>
        <v>5.52083333333333</v>
      </c>
      <c r="AD221" s="64">
        <f t="shared" si="29"/>
        <v>2.00694339622642</v>
      </c>
      <c r="AE221" s="64">
        <v>5.52083333333333</v>
      </c>
      <c r="AF221" s="64">
        <f t="shared" si="30"/>
        <v>2.00694339622642</v>
      </c>
    </row>
    <row r="222" ht="30.95" customHeight="1" spans="1:32">
      <c r="A222" s="33">
        <v>221</v>
      </c>
      <c r="B222" s="34" t="s">
        <v>549</v>
      </c>
      <c r="C222" s="46"/>
      <c r="D222" s="34"/>
      <c r="E222" s="34" t="s">
        <v>56</v>
      </c>
      <c r="F222" s="36" t="s">
        <v>35</v>
      </c>
      <c r="G222" s="40" t="s">
        <v>536</v>
      </c>
      <c r="H222" s="36" t="s">
        <v>537</v>
      </c>
      <c r="I222" s="34" t="e">
        <v>#N/A</v>
      </c>
      <c r="J222" s="34">
        <v>1</v>
      </c>
      <c r="K222" s="36" t="s">
        <v>203</v>
      </c>
      <c r="L222" s="33">
        <v>12</v>
      </c>
      <c r="M222" s="36" t="s">
        <v>120</v>
      </c>
      <c r="N222" s="34" t="s">
        <v>241</v>
      </c>
      <c r="O222" s="36" t="s">
        <v>41</v>
      </c>
      <c r="P222" s="51">
        <v>40.65</v>
      </c>
      <c r="Q222" s="61">
        <v>2.5</v>
      </c>
      <c r="R222" s="62">
        <f t="shared" si="24"/>
        <v>8.46875</v>
      </c>
      <c r="S222" s="62">
        <v>14.4444444444444</v>
      </c>
      <c r="T222" s="62">
        <f t="shared" si="31"/>
        <v>0.586298076923079</v>
      </c>
      <c r="U222" s="63">
        <f t="shared" si="25"/>
        <v>8.46875</v>
      </c>
      <c r="V222" s="63">
        <v>5.52083333333333</v>
      </c>
      <c r="W222" s="64">
        <f t="shared" si="26"/>
        <v>1.53396226415094</v>
      </c>
      <c r="X222" s="63">
        <v>8.46875</v>
      </c>
      <c r="Y222" s="64">
        <f t="shared" si="27"/>
        <v>1</v>
      </c>
      <c r="Z222" s="70">
        <f>VLOOKUP(B222,[2]Sheet1!$B:$W,22,0)</f>
        <v>0</v>
      </c>
      <c r="AA222" s="63">
        <v>28.86</v>
      </c>
      <c r="AB222" s="71">
        <f t="shared" si="28"/>
        <v>0.293442480942481</v>
      </c>
      <c r="AC222" s="64">
        <f>VLOOKUP(B222,[3]第三批!$K:$R,8,0)</f>
        <v>5.52083333333333</v>
      </c>
      <c r="AD222" s="64">
        <f t="shared" si="29"/>
        <v>1.53396226415094</v>
      </c>
      <c r="AE222" s="64">
        <v>5.52083333333333</v>
      </c>
      <c r="AF222" s="64">
        <f t="shared" si="30"/>
        <v>1.53396226415094</v>
      </c>
    </row>
    <row r="223" ht="30.95" customHeight="1" spans="1:32">
      <c r="A223" s="33">
        <v>222</v>
      </c>
      <c r="B223" s="34" t="s">
        <v>550</v>
      </c>
      <c r="C223" s="46"/>
      <c r="D223" s="34"/>
      <c r="E223" s="34" t="s">
        <v>56</v>
      </c>
      <c r="F223" s="36" t="s">
        <v>35</v>
      </c>
      <c r="G223" s="40" t="s">
        <v>536</v>
      </c>
      <c r="H223" s="36" t="s">
        <v>537</v>
      </c>
      <c r="I223" s="34" t="e">
        <v>#N/A</v>
      </c>
      <c r="J223" s="34">
        <v>1</v>
      </c>
      <c r="K223" s="52" t="s">
        <v>551</v>
      </c>
      <c r="L223" s="33">
        <v>1</v>
      </c>
      <c r="M223" s="36" t="s">
        <v>128</v>
      </c>
      <c r="N223" s="34" t="s">
        <v>241</v>
      </c>
      <c r="O223" s="36" t="s">
        <v>41</v>
      </c>
      <c r="P223" s="51">
        <v>100.25</v>
      </c>
      <c r="Q223" s="61">
        <v>0.2</v>
      </c>
      <c r="R223" s="62">
        <f t="shared" si="24"/>
        <v>20.05</v>
      </c>
      <c r="S223" s="62">
        <v>14.4444444444444</v>
      </c>
      <c r="T223" s="62">
        <f t="shared" si="31"/>
        <v>1.38807692307693</v>
      </c>
      <c r="U223" s="63">
        <f t="shared" si="25"/>
        <v>20.05</v>
      </c>
      <c r="V223" s="63">
        <v>5.52083333333333</v>
      </c>
      <c r="W223" s="64">
        <f t="shared" si="26"/>
        <v>3.63169811320755</v>
      </c>
      <c r="X223" s="63">
        <v>8.46875</v>
      </c>
      <c r="Y223" s="72">
        <f t="shared" si="27"/>
        <v>2.36752767527675</v>
      </c>
      <c r="Z223" s="70">
        <f>VLOOKUP(B223,[2]Sheet1!$B:$W,22,0)</f>
        <v>2</v>
      </c>
      <c r="AA223" s="63">
        <v>28.86</v>
      </c>
      <c r="AB223" s="71">
        <f t="shared" si="28"/>
        <v>0.694733194733195</v>
      </c>
      <c r="AC223" s="64">
        <f>VLOOKUP(B223,[3]第三批!$K:$R,8,0)</f>
        <v>5.52083333333333</v>
      </c>
      <c r="AD223" s="64">
        <f t="shared" si="29"/>
        <v>3.63169811320755</v>
      </c>
      <c r="AE223" s="64">
        <v>5.52083333333333</v>
      </c>
      <c r="AF223" s="64">
        <f t="shared" si="30"/>
        <v>3.63169811320755</v>
      </c>
    </row>
    <row r="224" ht="27" customHeight="1" spans="1:32">
      <c r="A224" s="33">
        <v>223</v>
      </c>
      <c r="B224" s="34" t="s">
        <v>552</v>
      </c>
      <c r="C224" s="46"/>
      <c r="D224" s="34" t="str">
        <f>VLOOKUP(B224,[1]第三批!$C:$E,3,0)</f>
        <v>代表品</v>
      </c>
      <c r="E224" s="34" t="s">
        <v>56</v>
      </c>
      <c r="F224" s="36" t="s">
        <v>35</v>
      </c>
      <c r="G224" s="40" t="s">
        <v>536</v>
      </c>
      <c r="H224" s="36" t="s">
        <v>537</v>
      </c>
      <c r="I224" s="34">
        <v>0</v>
      </c>
      <c r="J224" s="34">
        <v>1</v>
      </c>
      <c r="K224" s="36" t="s">
        <v>278</v>
      </c>
      <c r="L224" s="33">
        <v>12</v>
      </c>
      <c r="M224" s="36" t="s">
        <v>120</v>
      </c>
      <c r="N224" s="34" t="s">
        <v>375</v>
      </c>
      <c r="O224" s="36" t="s">
        <v>41</v>
      </c>
      <c r="P224" s="53">
        <v>26.5</v>
      </c>
      <c r="Q224" s="61">
        <v>2.5</v>
      </c>
      <c r="R224" s="62">
        <f t="shared" si="24"/>
        <v>5.52083333333333</v>
      </c>
      <c r="S224" s="62">
        <v>14.4444444444444</v>
      </c>
      <c r="T224" s="62">
        <f t="shared" si="31"/>
        <v>0.38221153846154</v>
      </c>
      <c r="U224" s="63">
        <f t="shared" si="25"/>
        <v>5.52083333333333</v>
      </c>
      <c r="V224" s="63">
        <v>5.52083333333333</v>
      </c>
      <c r="W224" s="64">
        <f t="shared" si="26"/>
        <v>1</v>
      </c>
      <c r="X224" s="63">
        <v>5.52083333333333</v>
      </c>
      <c r="Y224" s="64">
        <f t="shared" si="27"/>
        <v>1</v>
      </c>
      <c r="Z224" s="70">
        <f>VLOOKUP(B224,[2]Sheet1!$B:$W,22,0)</f>
        <v>0</v>
      </c>
      <c r="AA224" s="63">
        <v>28.86</v>
      </c>
      <c r="AB224" s="71">
        <f t="shared" si="28"/>
        <v>0.191297066297066</v>
      </c>
      <c r="AC224" s="64">
        <f>VLOOKUP(B224,[3]第三批!$K:$R,8,0)</f>
        <v>5.52083333333333</v>
      </c>
      <c r="AD224" s="63">
        <f t="shared" si="29"/>
        <v>1</v>
      </c>
      <c r="AE224" s="63">
        <f>MIN(U224:U238)</f>
        <v>2.61818181818182</v>
      </c>
      <c r="AF224" s="64">
        <f t="shared" si="30"/>
        <v>2.10865162037037</v>
      </c>
    </row>
    <row r="225" ht="54" customHeight="1" spans="1:32">
      <c r="A225" s="33">
        <v>224</v>
      </c>
      <c r="B225" s="34" t="s">
        <v>553</v>
      </c>
      <c r="C225" s="46"/>
      <c r="D225" s="34" t="str">
        <f>VLOOKUP(B225,[1]第三批!$C:$E,3,0)</f>
        <v>代表品</v>
      </c>
      <c r="E225" s="34" t="s">
        <v>56</v>
      </c>
      <c r="F225" s="36" t="s">
        <v>35</v>
      </c>
      <c r="G225" s="40" t="s">
        <v>536</v>
      </c>
      <c r="H225" s="36" t="s">
        <v>537</v>
      </c>
      <c r="I225" s="34">
        <v>0</v>
      </c>
      <c r="J225" s="34">
        <v>1</v>
      </c>
      <c r="K225" s="36" t="s">
        <v>230</v>
      </c>
      <c r="L225" s="33">
        <v>12</v>
      </c>
      <c r="M225" s="36" t="s">
        <v>120</v>
      </c>
      <c r="N225" s="34" t="s">
        <v>554</v>
      </c>
      <c r="O225" s="36" t="s">
        <v>41</v>
      </c>
      <c r="P225" s="51">
        <v>17.98</v>
      </c>
      <c r="Q225" s="61">
        <v>5</v>
      </c>
      <c r="R225" s="62">
        <f t="shared" si="24"/>
        <v>7.49166666666667</v>
      </c>
      <c r="S225" s="62">
        <v>14.4444444444444</v>
      </c>
      <c r="T225" s="62">
        <f t="shared" si="31"/>
        <v>0.518653846153848</v>
      </c>
      <c r="U225" s="63">
        <f t="shared" si="25"/>
        <v>7.49166666666667</v>
      </c>
      <c r="V225" s="63">
        <v>5.52083333333333</v>
      </c>
      <c r="W225" s="64">
        <f t="shared" si="26"/>
        <v>1.35698113207547</v>
      </c>
      <c r="X225" s="63">
        <v>6.29444444444444</v>
      </c>
      <c r="Y225" s="64">
        <f t="shared" si="27"/>
        <v>1.19020300088261</v>
      </c>
      <c r="Z225" s="70">
        <f>VLOOKUP(B225,[2]Sheet1!$B:$W,22,0)</f>
        <v>2</v>
      </c>
      <c r="AA225" s="63">
        <v>28.86</v>
      </c>
      <c r="AB225" s="71">
        <f t="shared" si="28"/>
        <v>0.25958650958651</v>
      </c>
      <c r="AC225" s="64">
        <f>VLOOKUP(B225,[3]第三批!$K:$R,8,0)</f>
        <v>5.52083333333333</v>
      </c>
      <c r="AD225" s="64">
        <f t="shared" si="29"/>
        <v>1.35698113207547</v>
      </c>
      <c r="AE225" s="64">
        <v>5.52083333333333</v>
      </c>
      <c r="AF225" s="64">
        <f t="shared" si="30"/>
        <v>1.35698113207547</v>
      </c>
    </row>
    <row r="226" ht="54" customHeight="1" spans="1:32">
      <c r="A226" s="33">
        <v>225</v>
      </c>
      <c r="B226" s="34" t="s">
        <v>555</v>
      </c>
      <c r="C226" s="47"/>
      <c r="D226" s="34"/>
      <c r="E226" s="34" t="s">
        <v>56</v>
      </c>
      <c r="F226" s="36" t="s">
        <v>35</v>
      </c>
      <c r="G226" s="40" t="s">
        <v>536</v>
      </c>
      <c r="H226" s="36" t="s">
        <v>541</v>
      </c>
      <c r="I226" s="34" t="e">
        <v>#N/A</v>
      </c>
      <c r="J226" s="34">
        <v>1</v>
      </c>
      <c r="K226" s="36" t="s">
        <v>203</v>
      </c>
      <c r="L226" s="33">
        <v>18</v>
      </c>
      <c r="M226" s="36" t="s">
        <v>120</v>
      </c>
      <c r="N226" s="34" t="s">
        <v>554</v>
      </c>
      <c r="O226" s="36" t="s">
        <v>41</v>
      </c>
      <c r="P226" s="51">
        <v>45.32</v>
      </c>
      <c r="Q226" s="61">
        <v>2.5</v>
      </c>
      <c r="R226" s="62">
        <f t="shared" si="24"/>
        <v>6.29444444444444</v>
      </c>
      <c r="S226" s="62">
        <v>14.4444444444444</v>
      </c>
      <c r="T226" s="62">
        <f t="shared" si="31"/>
        <v>0.435769230769232</v>
      </c>
      <c r="U226" s="63">
        <f t="shared" si="25"/>
        <v>6.29444444444444</v>
      </c>
      <c r="V226" s="63">
        <v>5.52083333333333</v>
      </c>
      <c r="W226" s="64">
        <f t="shared" si="26"/>
        <v>1.14012578616352</v>
      </c>
      <c r="X226" s="63">
        <v>6.29444444444444</v>
      </c>
      <c r="Y226" s="64">
        <f t="shared" si="27"/>
        <v>1</v>
      </c>
      <c r="Z226" s="70">
        <f>VLOOKUP(B226,[2]Sheet1!$B:$W,22,0)</f>
        <v>0</v>
      </c>
      <c r="AA226" s="63">
        <v>28.86</v>
      </c>
      <c r="AB226" s="71">
        <f t="shared" si="28"/>
        <v>0.218102718102718</v>
      </c>
      <c r="AC226" s="64">
        <f>VLOOKUP(B226,[3]第三批!$K:$R,8,0)</f>
        <v>5.52083333333333</v>
      </c>
      <c r="AD226" s="64">
        <f t="shared" si="29"/>
        <v>1.14012578616352</v>
      </c>
      <c r="AE226" s="64">
        <v>5.52083333333333</v>
      </c>
      <c r="AF226" s="64">
        <f t="shared" si="30"/>
        <v>1.14012578616352</v>
      </c>
    </row>
    <row r="227" ht="54" customHeight="1" spans="1:32">
      <c r="A227" s="33">
        <v>226</v>
      </c>
      <c r="B227" s="34" t="s">
        <v>556</v>
      </c>
      <c r="C227" s="35" t="s">
        <v>557</v>
      </c>
      <c r="D227" s="34" t="str">
        <f>VLOOKUP(B227,[1]第三批!$C:$E,3,0)</f>
        <v>代表品</v>
      </c>
      <c r="E227" s="34" t="s">
        <v>34</v>
      </c>
      <c r="F227" s="36" t="s">
        <v>116</v>
      </c>
      <c r="G227" s="42" t="s">
        <v>558</v>
      </c>
      <c r="H227" s="36" t="s">
        <v>193</v>
      </c>
      <c r="I227" s="34">
        <v>0</v>
      </c>
      <c r="J227" s="34">
        <v>1</v>
      </c>
      <c r="K227" s="40" t="s">
        <v>559</v>
      </c>
      <c r="L227" s="33">
        <v>1</v>
      </c>
      <c r="M227" s="36" t="s">
        <v>120</v>
      </c>
      <c r="N227" s="34" t="s">
        <v>560</v>
      </c>
      <c r="O227" s="36" t="s">
        <v>120</v>
      </c>
      <c r="P227" s="51">
        <v>13.17</v>
      </c>
      <c r="Q227" s="61">
        <v>6.5</v>
      </c>
      <c r="R227" s="62">
        <f t="shared" si="24"/>
        <v>85.605</v>
      </c>
      <c r="S227" s="62">
        <v>46.8</v>
      </c>
      <c r="T227" s="62">
        <f t="shared" si="31"/>
        <v>1.82916666666667</v>
      </c>
      <c r="U227" s="63">
        <f t="shared" si="25"/>
        <v>85.605</v>
      </c>
      <c r="V227" s="63">
        <v>46.8</v>
      </c>
      <c r="W227" s="64">
        <f t="shared" si="26"/>
        <v>1.82916666666667</v>
      </c>
      <c r="X227" s="63">
        <v>85.605</v>
      </c>
      <c r="Y227" s="64">
        <f t="shared" si="27"/>
        <v>1</v>
      </c>
      <c r="Z227" s="70">
        <f>VLOOKUP(B227,[2]Sheet1!$B:$W,22,0)</f>
        <v>0</v>
      </c>
      <c r="AA227" s="63">
        <v>138.92</v>
      </c>
      <c r="AB227" s="71">
        <f t="shared" si="28"/>
        <v>0.616217967175353</v>
      </c>
      <c r="AC227" s="64">
        <f>VLOOKUP(B227,[3]第三批!$K:$R,8,0)</f>
        <v>46.8</v>
      </c>
      <c r="AD227" s="64">
        <f t="shared" si="29"/>
        <v>1.82916666666667</v>
      </c>
      <c r="AE227" s="64">
        <v>46.8</v>
      </c>
      <c r="AF227" s="64">
        <f t="shared" si="30"/>
        <v>1.82916666666667</v>
      </c>
    </row>
    <row r="228" ht="54" customHeight="1" spans="1:32">
      <c r="A228" s="33">
        <v>227</v>
      </c>
      <c r="B228" s="34" t="s">
        <v>561</v>
      </c>
      <c r="C228" s="46"/>
      <c r="D228" s="34" t="str">
        <f>VLOOKUP(B228,[1]第三批!$C:$E,3,0)</f>
        <v>代表品</v>
      </c>
      <c r="E228" s="34" t="s">
        <v>34</v>
      </c>
      <c r="F228" s="36" t="s">
        <v>116</v>
      </c>
      <c r="G228" s="42" t="s">
        <v>558</v>
      </c>
      <c r="H228" s="36" t="s">
        <v>118</v>
      </c>
      <c r="I228" s="34">
        <v>0</v>
      </c>
      <c r="J228" s="34">
        <v>1</v>
      </c>
      <c r="K228" s="40" t="s">
        <v>559</v>
      </c>
      <c r="L228" s="33">
        <v>1</v>
      </c>
      <c r="M228" s="36" t="s">
        <v>120</v>
      </c>
      <c r="N228" s="36" t="s">
        <v>562</v>
      </c>
      <c r="O228" s="36" t="s">
        <v>120</v>
      </c>
      <c r="P228" s="51">
        <v>13.18</v>
      </c>
      <c r="Q228" s="61">
        <v>6.5</v>
      </c>
      <c r="R228" s="62">
        <f t="shared" si="24"/>
        <v>85.67</v>
      </c>
      <c r="S228" s="62">
        <v>46.8</v>
      </c>
      <c r="T228" s="62">
        <f t="shared" si="31"/>
        <v>1.83055555555556</v>
      </c>
      <c r="U228" s="63">
        <f t="shared" si="25"/>
        <v>85.67</v>
      </c>
      <c r="V228" s="63">
        <v>46.8</v>
      </c>
      <c r="W228" s="64">
        <f t="shared" si="26"/>
        <v>1.83055555555556</v>
      </c>
      <c r="X228" s="63">
        <v>85.67</v>
      </c>
      <c r="Y228" s="64">
        <f t="shared" si="27"/>
        <v>1</v>
      </c>
      <c r="Z228" s="70">
        <f>VLOOKUP(B228,[2]Sheet1!$B:$W,22,0)</f>
        <v>0</v>
      </c>
      <c r="AA228" s="63">
        <v>138.92</v>
      </c>
      <c r="AB228" s="71">
        <f t="shared" si="28"/>
        <v>0.61668586236683</v>
      </c>
      <c r="AC228" s="64">
        <f>VLOOKUP(B228,[3]第三批!$K:$R,8,0)</f>
        <v>46.8</v>
      </c>
      <c r="AD228" s="64">
        <f t="shared" si="29"/>
        <v>1.83055555555556</v>
      </c>
      <c r="AE228" s="64">
        <v>46.8</v>
      </c>
      <c r="AF228" s="64">
        <f t="shared" si="30"/>
        <v>1.83055555555556</v>
      </c>
    </row>
    <row r="229" ht="54" customHeight="1" spans="1:32">
      <c r="A229" s="33">
        <v>228</v>
      </c>
      <c r="B229" s="34" t="s">
        <v>563</v>
      </c>
      <c r="C229" s="46"/>
      <c r="D229" s="34" t="str">
        <f>VLOOKUP(B229,[1]第三批!$C:$E,3,0)</f>
        <v>代表品</v>
      </c>
      <c r="E229" s="34" t="s">
        <v>34</v>
      </c>
      <c r="F229" s="36" t="s">
        <v>116</v>
      </c>
      <c r="G229" s="42" t="s">
        <v>558</v>
      </c>
      <c r="H229" s="36" t="s">
        <v>118</v>
      </c>
      <c r="I229" s="34">
        <v>0</v>
      </c>
      <c r="J229" s="34">
        <v>1</v>
      </c>
      <c r="K229" s="40" t="s">
        <v>564</v>
      </c>
      <c r="L229" s="33">
        <v>1</v>
      </c>
      <c r="M229" s="36" t="s">
        <v>120</v>
      </c>
      <c r="N229" s="34" t="s">
        <v>281</v>
      </c>
      <c r="O229" s="36" t="s">
        <v>120</v>
      </c>
      <c r="P229" s="51">
        <v>15.56</v>
      </c>
      <c r="Q229" s="61">
        <v>6.5</v>
      </c>
      <c r="R229" s="62">
        <f t="shared" si="24"/>
        <v>101.14</v>
      </c>
      <c r="S229" s="62">
        <v>46.8</v>
      </c>
      <c r="T229" s="62">
        <f t="shared" si="31"/>
        <v>2.16111111111111</v>
      </c>
      <c r="U229" s="63">
        <f t="shared" si="25"/>
        <v>101.14</v>
      </c>
      <c r="V229" s="63">
        <v>46.8</v>
      </c>
      <c r="W229" s="64">
        <f t="shared" si="26"/>
        <v>2.16111111111111</v>
      </c>
      <c r="X229" s="63">
        <v>101.14</v>
      </c>
      <c r="Y229" s="64">
        <f t="shared" si="27"/>
        <v>1</v>
      </c>
      <c r="Z229" s="70">
        <f>VLOOKUP(B229,[2]Sheet1!$B:$W,22,0)</f>
        <v>0</v>
      </c>
      <c r="AA229" s="63">
        <v>138.92</v>
      </c>
      <c r="AB229" s="71">
        <f t="shared" si="28"/>
        <v>0.728044917938382</v>
      </c>
      <c r="AC229" s="64">
        <f>VLOOKUP(B229,[3]第三批!$K:$R,8,0)</f>
        <v>46.8</v>
      </c>
      <c r="AD229" s="64">
        <f t="shared" si="29"/>
        <v>2.16111111111111</v>
      </c>
      <c r="AE229" s="64">
        <v>46.8</v>
      </c>
      <c r="AF229" s="64">
        <f t="shared" si="30"/>
        <v>2.16111111111111</v>
      </c>
    </row>
    <row r="230" ht="54" customHeight="1" spans="1:32">
      <c r="A230" s="33">
        <v>229</v>
      </c>
      <c r="B230" s="34" t="s">
        <v>565</v>
      </c>
      <c r="C230" s="46"/>
      <c r="D230" s="34" t="str">
        <f>VLOOKUP(B230,[1]第三批!$C:$E,3,0)</f>
        <v>代表品</v>
      </c>
      <c r="E230" s="34" t="s">
        <v>34</v>
      </c>
      <c r="F230" s="36" t="s">
        <v>116</v>
      </c>
      <c r="G230" s="42" t="s">
        <v>558</v>
      </c>
      <c r="H230" s="36" t="s">
        <v>193</v>
      </c>
      <c r="I230" s="34">
        <v>0</v>
      </c>
      <c r="J230" s="34">
        <v>1</v>
      </c>
      <c r="K230" s="40" t="s">
        <v>559</v>
      </c>
      <c r="L230" s="33">
        <v>1</v>
      </c>
      <c r="M230" s="36" t="s">
        <v>120</v>
      </c>
      <c r="N230" s="34" t="s">
        <v>270</v>
      </c>
      <c r="O230" s="36" t="s">
        <v>120</v>
      </c>
      <c r="P230" s="53">
        <v>7.2</v>
      </c>
      <c r="Q230" s="61">
        <v>6.5</v>
      </c>
      <c r="R230" s="62">
        <f t="shared" si="24"/>
        <v>46.8</v>
      </c>
      <c r="S230" s="62">
        <v>46.8</v>
      </c>
      <c r="T230" s="62">
        <f t="shared" si="31"/>
        <v>1</v>
      </c>
      <c r="U230" s="63">
        <f t="shared" si="25"/>
        <v>46.8</v>
      </c>
      <c r="V230" s="63">
        <v>46.8</v>
      </c>
      <c r="W230" s="64">
        <f t="shared" si="26"/>
        <v>1</v>
      </c>
      <c r="X230" s="63">
        <v>46.8</v>
      </c>
      <c r="Y230" s="64">
        <f t="shared" si="27"/>
        <v>1</v>
      </c>
      <c r="Z230" s="70">
        <f>VLOOKUP(B230,[2]Sheet1!$B:$W,22,0)</f>
        <v>0</v>
      </c>
      <c r="AA230" s="63">
        <v>138.92</v>
      </c>
      <c r="AB230" s="71">
        <f t="shared" si="28"/>
        <v>0.336884537863519</v>
      </c>
      <c r="AC230" s="64">
        <f>VLOOKUP(B230,[3]第三批!$K:$R,8,0)</f>
        <v>46.8</v>
      </c>
      <c r="AD230" s="63">
        <f t="shared" si="29"/>
        <v>1</v>
      </c>
      <c r="AE230" s="63">
        <v>46.8</v>
      </c>
      <c r="AF230" s="64">
        <f t="shared" si="30"/>
        <v>1</v>
      </c>
    </row>
    <row r="231" ht="54" customHeight="1" spans="1:32">
      <c r="A231" s="33">
        <v>230</v>
      </c>
      <c r="B231" s="34" t="s">
        <v>566</v>
      </c>
      <c r="C231" s="47"/>
      <c r="D231" s="34" t="str">
        <f>VLOOKUP(B231,[1]第三批!$C:$E,3,0)</f>
        <v>代表品</v>
      </c>
      <c r="E231" s="34" t="s">
        <v>34</v>
      </c>
      <c r="F231" s="36" t="s">
        <v>116</v>
      </c>
      <c r="G231" s="42" t="s">
        <v>558</v>
      </c>
      <c r="H231" s="36" t="s">
        <v>193</v>
      </c>
      <c r="I231" s="34">
        <v>0</v>
      </c>
      <c r="J231" s="34">
        <v>1</v>
      </c>
      <c r="K231" s="40" t="s">
        <v>559</v>
      </c>
      <c r="L231" s="33">
        <v>1</v>
      </c>
      <c r="M231" s="36" t="s">
        <v>120</v>
      </c>
      <c r="N231" s="34" t="s">
        <v>567</v>
      </c>
      <c r="O231" s="36" t="s">
        <v>120</v>
      </c>
      <c r="P231" s="53">
        <v>18.3</v>
      </c>
      <c r="Q231" s="61">
        <v>6.5</v>
      </c>
      <c r="R231" s="62">
        <f t="shared" si="24"/>
        <v>118.95</v>
      </c>
      <c r="S231" s="62">
        <v>46.8</v>
      </c>
      <c r="T231" s="62">
        <f t="shared" si="31"/>
        <v>2.54166666666667</v>
      </c>
      <c r="U231" s="63">
        <f t="shared" si="25"/>
        <v>118.95</v>
      </c>
      <c r="V231" s="63">
        <v>46.8</v>
      </c>
      <c r="W231" s="64">
        <f t="shared" si="26"/>
        <v>2.54166666666667</v>
      </c>
      <c r="X231" s="63">
        <v>118.95</v>
      </c>
      <c r="Y231" s="64">
        <f t="shared" si="27"/>
        <v>1</v>
      </c>
      <c r="Z231" s="70">
        <f>VLOOKUP(B231,[2]Sheet1!$B:$W,22,0)</f>
        <v>0</v>
      </c>
      <c r="AA231" s="63">
        <v>138.92</v>
      </c>
      <c r="AB231" s="71">
        <f t="shared" si="28"/>
        <v>0.85624820040311</v>
      </c>
      <c r="AC231" s="64">
        <f>VLOOKUP(B231,[3]第三批!$K:$R,8,0)</f>
        <v>46.8</v>
      </c>
      <c r="AD231" s="64">
        <f t="shared" si="29"/>
        <v>2.54166666666667</v>
      </c>
      <c r="AE231" s="64">
        <v>46.8</v>
      </c>
      <c r="AF231" s="64">
        <f t="shared" si="30"/>
        <v>2.54166666666667</v>
      </c>
    </row>
    <row r="232" ht="54" customHeight="1" spans="1:32">
      <c r="A232" s="33">
        <v>231</v>
      </c>
      <c r="B232" s="34" t="s">
        <v>568</v>
      </c>
      <c r="C232" s="35" t="s">
        <v>569</v>
      </c>
      <c r="D232" s="34" t="str">
        <f>VLOOKUP(B232,[1]第三批!$C:$E,3,0)</f>
        <v>代表品</v>
      </c>
      <c r="E232" s="34" t="s">
        <v>34</v>
      </c>
      <c r="F232" s="36" t="s">
        <v>35</v>
      </c>
      <c r="G232" s="36" t="s">
        <v>570</v>
      </c>
      <c r="H232" s="36" t="s">
        <v>286</v>
      </c>
      <c r="I232" s="34">
        <v>0</v>
      </c>
      <c r="J232" s="34">
        <v>1.1</v>
      </c>
      <c r="K232" s="40" t="s">
        <v>571</v>
      </c>
      <c r="L232" s="33">
        <v>36</v>
      </c>
      <c r="M232" s="36" t="s">
        <v>61</v>
      </c>
      <c r="N232" s="34" t="s">
        <v>572</v>
      </c>
      <c r="O232" s="36" t="s">
        <v>41</v>
      </c>
      <c r="P232" s="51">
        <v>11.52</v>
      </c>
      <c r="Q232" s="61">
        <v>9</v>
      </c>
      <c r="R232" s="62">
        <f t="shared" si="24"/>
        <v>2.88</v>
      </c>
      <c r="S232" s="62">
        <v>2.88</v>
      </c>
      <c r="T232" s="62">
        <f t="shared" si="31"/>
        <v>1</v>
      </c>
      <c r="U232" s="63">
        <f t="shared" si="25"/>
        <v>2.61818181818182</v>
      </c>
      <c r="V232" s="63">
        <v>2.61818181818182</v>
      </c>
      <c r="W232" s="64">
        <f t="shared" si="26"/>
        <v>0.999999999999999</v>
      </c>
      <c r="X232" s="63">
        <v>2.61818181818182</v>
      </c>
      <c r="Y232" s="64">
        <f t="shared" si="27"/>
        <v>0.999999999999999</v>
      </c>
      <c r="Z232" s="70">
        <f>VLOOKUP(B232,[2]Sheet1!$B:$W,22,0)</f>
        <v>0</v>
      </c>
      <c r="AA232" s="63">
        <v>8.79</v>
      </c>
      <c r="AB232" s="71">
        <f t="shared" si="28"/>
        <v>0.297859137449581</v>
      </c>
      <c r="AC232" s="64">
        <f>VLOOKUP(B232,[3]第三批!$K:$R,8,0)</f>
        <v>2.61818181818182</v>
      </c>
      <c r="AD232" s="63">
        <f t="shared" si="29"/>
        <v>0.999999999999999</v>
      </c>
      <c r="AE232" s="63">
        <v>2.61818181818182</v>
      </c>
      <c r="AF232" s="64">
        <f t="shared" si="30"/>
        <v>0.999999999999999</v>
      </c>
    </row>
    <row r="233" ht="40.5" customHeight="1" spans="1:32">
      <c r="A233" s="33">
        <v>232</v>
      </c>
      <c r="B233" s="34" t="s">
        <v>573</v>
      </c>
      <c r="C233" s="46"/>
      <c r="D233" s="34"/>
      <c r="E233" s="34" t="s">
        <v>34</v>
      </c>
      <c r="F233" s="36" t="s">
        <v>35</v>
      </c>
      <c r="G233" s="36" t="s">
        <v>570</v>
      </c>
      <c r="H233" s="36" t="s">
        <v>58</v>
      </c>
      <c r="I233" s="34" t="s">
        <v>323</v>
      </c>
      <c r="J233" s="34">
        <v>1.1</v>
      </c>
      <c r="K233" s="40" t="s">
        <v>574</v>
      </c>
      <c r="L233" s="33">
        <v>24</v>
      </c>
      <c r="M233" s="36" t="s">
        <v>61</v>
      </c>
      <c r="N233" s="34" t="s">
        <v>572</v>
      </c>
      <c r="O233" s="36" t="s">
        <v>41</v>
      </c>
      <c r="P233" s="51">
        <v>22.39</v>
      </c>
      <c r="Q233" s="61">
        <v>4.5</v>
      </c>
      <c r="R233" s="62">
        <f t="shared" si="24"/>
        <v>4.198125</v>
      </c>
      <c r="S233" s="62">
        <v>2.88</v>
      </c>
      <c r="T233" s="62">
        <f t="shared" si="31"/>
        <v>1.45768229166667</v>
      </c>
      <c r="U233" s="63">
        <f t="shared" si="25"/>
        <v>3.81647727272727</v>
      </c>
      <c r="V233" s="63">
        <v>2.61818181818182</v>
      </c>
      <c r="W233" s="64">
        <f t="shared" si="26"/>
        <v>1.45768229166667</v>
      </c>
      <c r="X233" s="63">
        <v>2.61818181818182</v>
      </c>
      <c r="Y233" s="64">
        <f t="shared" si="27"/>
        <v>1.45768229166667</v>
      </c>
      <c r="Z233" s="70">
        <f>VLOOKUP(B233,[2]Sheet1!$B:$W,22,0)</f>
        <v>2</v>
      </c>
      <c r="AA233" s="63">
        <v>8.79</v>
      </c>
      <c r="AB233" s="71">
        <f t="shared" si="28"/>
        <v>0.434183990071362</v>
      </c>
      <c r="AC233" s="64">
        <f>VLOOKUP(B233,[3]第三批!$K:$R,8,0)</f>
        <v>2.61818181818182</v>
      </c>
      <c r="AD233" s="64">
        <f t="shared" si="29"/>
        <v>1.45768229166667</v>
      </c>
      <c r="AE233" s="64">
        <v>2.61818181818182</v>
      </c>
      <c r="AF233" s="64">
        <f t="shared" si="30"/>
        <v>1.45768229166667</v>
      </c>
    </row>
    <row r="234" ht="27" customHeight="1" spans="1:32">
      <c r="A234" s="33">
        <v>233</v>
      </c>
      <c r="B234" s="34" t="s">
        <v>575</v>
      </c>
      <c r="C234" s="46"/>
      <c r="D234" s="34" t="str">
        <f>VLOOKUP(B234,[1]第三批!$C:$E,3,0)</f>
        <v>代表品</v>
      </c>
      <c r="E234" s="34" t="s">
        <v>34</v>
      </c>
      <c r="F234" s="36" t="s">
        <v>35</v>
      </c>
      <c r="G234" s="36" t="s">
        <v>576</v>
      </c>
      <c r="H234" s="36" t="s">
        <v>37</v>
      </c>
      <c r="I234" s="34">
        <v>0</v>
      </c>
      <c r="J234" s="34">
        <v>1</v>
      </c>
      <c r="K234" s="52" t="s">
        <v>577</v>
      </c>
      <c r="L234" s="33">
        <v>36</v>
      </c>
      <c r="M234" s="36" t="s">
        <v>39</v>
      </c>
      <c r="N234" s="36" t="s">
        <v>578</v>
      </c>
      <c r="O234" s="36" t="s">
        <v>41</v>
      </c>
      <c r="P234" s="53">
        <v>16.6</v>
      </c>
      <c r="Q234" s="61">
        <v>9</v>
      </c>
      <c r="R234" s="62">
        <f t="shared" si="24"/>
        <v>4.15</v>
      </c>
      <c r="S234" s="62">
        <v>2.88</v>
      </c>
      <c r="T234" s="62">
        <f t="shared" si="31"/>
        <v>1.44097222222222</v>
      </c>
      <c r="U234" s="63">
        <f t="shared" si="25"/>
        <v>4.15</v>
      </c>
      <c r="V234" s="63">
        <v>2.61818181818182</v>
      </c>
      <c r="W234" s="64">
        <f t="shared" si="26"/>
        <v>1.58506944444444</v>
      </c>
      <c r="X234" s="63">
        <v>4.10625</v>
      </c>
      <c r="Y234" s="64">
        <f t="shared" si="27"/>
        <v>1.01065449010654</v>
      </c>
      <c r="Z234" s="70">
        <f>VLOOKUP(B234,[2]Sheet1!$B:$W,22,0)</f>
        <v>1</v>
      </c>
      <c r="AA234" s="63">
        <v>8.79</v>
      </c>
      <c r="AB234" s="71">
        <f t="shared" si="28"/>
        <v>0.472127417519909</v>
      </c>
      <c r="AC234" s="64">
        <f>VLOOKUP(B234,[3]第三批!$K:$R,8,0)</f>
        <v>2.61818181818182</v>
      </c>
      <c r="AD234" s="64">
        <f t="shared" si="29"/>
        <v>1.58506944444444</v>
      </c>
      <c r="AE234" s="64">
        <v>2.61818181818182</v>
      </c>
      <c r="AF234" s="64">
        <f t="shared" si="30"/>
        <v>1.58506944444444</v>
      </c>
    </row>
    <row r="235" ht="27" customHeight="1" spans="1:32">
      <c r="A235" s="33">
        <v>234</v>
      </c>
      <c r="B235" s="34" t="s">
        <v>579</v>
      </c>
      <c r="C235" s="46"/>
      <c r="D235" s="34"/>
      <c r="E235" s="34" t="s">
        <v>34</v>
      </c>
      <c r="F235" s="36" t="s">
        <v>35</v>
      </c>
      <c r="G235" s="36" t="s">
        <v>576</v>
      </c>
      <c r="H235" s="36" t="s">
        <v>37</v>
      </c>
      <c r="I235" s="34" t="e">
        <v>#N/A</v>
      </c>
      <c r="J235" s="34">
        <v>1</v>
      </c>
      <c r="K235" s="52" t="s">
        <v>577</v>
      </c>
      <c r="L235" s="33">
        <v>24</v>
      </c>
      <c r="M235" s="36" t="s">
        <v>39</v>
      </c>
      <c r="N235" s="36" t="s">
        <v>578</v>
      </c>
      <c r="O235" s="36" t="s">
        <v>41</v>
      </c>
      <c r="P235" s="51">
        <v>11.23</v>
      </c>
      <c r="Q235" s="61">
        <v>9</v>
      </c>
      <c r="R235" s="62">
        <f t="shared" si="24"/>
        <v>4.21125</v>
      </c>
      <c r="S235" s="62">
        <v>2.88</v>
      </c>
      <c r="T235" s="62">
        <f t="shared" si="31"/>
        <v>1.46223958333333</v>
      </c>
      <c r="U235" s="63">
        <f t="shared" si="25"/>
        <v>4.21125</v>
      </c>
      <c r="V235" s="63">
        <v>2.61818181818182</v>
      </c>
      <c r="W235" s="64">
        <f t="shared" si="26"/>
        <v>1.60846354166667</v>
      </c>
      <c r="X235" s="63">
        <v>4.10625</v>
      </c>
      <c r="Y235" s="64">
        <f t="shared" si="27"/>
        <v>1.02557077625571</v>
      </c>
      <c r="Z235" s="70">
        <f>VLOOKUP(B235,[2]Sheet1!$B:$W,22,0)</f>
        <v>1</v>
      </c>
      <c r="AA235" s="63">
        <v>8.79</v>
      </c>
      <c r="AB235" s="71">
        <f t="shared" si="28"/>
        <v>0.479095563139932</v>
      </c>
      <c r="AC235" s="64">
        <f>VLOOKUP(B235,[3]第三批!$K:$R,8,0)</f>
        <v>2.61818181818182</v>
      </c>
      <c r="AD235" s="64">
        <f t="shared" si="29"/>
        <v>1.60846354166667</v>
      </c>
      <c r="AE235" s="64">
        <v>2.61818181818182</v>
      </c>
      <c r="AF235" s="64">
        <f t="shared" si="30"/>
        <v>1.60846354166667</v>
      </c>
    </row>
    <row r="236" ht="27" customHeight="1" spans="1:32">
      <c r="A236" s="33">
        <v>235</v>
      </c>
      <c r="B236" s="34" t="s">
        <v>580</v>
      </c>
      <c r="C236" s="46"/>
      <c r="D236" s="34"/>
      <c r="E236" s="34" t="s">
        <v>34</v>
      </c>
      <c r="F236" s="36" t="s">
        <v>35</v>
      </c>
      <c r="G236" s="36" t="s">
        <v>576</v>
      </c>
      <c r="H236" s="36" t="s">
        <v>37</v>
      </c>
      <c r="I236" s="34" t="e">
        <v>#N/A</v>
      </c>
      <c r="J236" s="34">
        <v>1</v>
      </c>
      <c r="K236" s="52" t="s">
        <v>577</v>
      </c>
      <c r="L236" s="33">
        <v>48</v>
      </c>
      <c r="M236" s="36" t="s">
        <v>39</v>
      </c>
      <c r="N236" s="36" t="s">
        <v>578</v>
      </c>
      <c r="O236" s="36" t="s">
        <v>41</v>
      </c>
      <c r="P236" s="53">
        <v>21.9</v>
      </c>
      <c r="Q236" s="61">
        <v>9</v>
      </c>
      <c r="R236" s="62">
        <f t="shared" si="24"/>
        <v>4.10625</v>
      </c>
      <c r="S236" s="62">
        <v>2.88</v>
      </c>
      <c r="T236" s="62">
        <f t="shared" si="31"/>
        <v>1.42578125</v>
      </c>
      <c r="U236" s="63">
        <f t="shared" si="25"/>
        <v>4.10625</v>
      </c>
      <c r="V236" s="63">
        <v>2.61818181818182</v>
      </c>
      <c r="W236" s="64">
        <f t="shared" si="26"/>
        <v>1.568359375</v>
      </c>
      <c r="X236" s="63">
        <v>4.10625</v>
      </c>
      <c r="Y236" s="64">
        <f t="shared" si="27"/>
        <v>1</v>
      </c>
      <c r="Z236" s="70">
        <f>VLOOKUP(B236,[2]Sheet1!$B:$W,22,0)</f>
        <v>0</v>
      </c>
      <c r="AA236" s="63">
        <v>8.79</v>
      </c>
      <c r="AB236" s="71">
        <f t="shared" si="28"/>
        <v>0.467150170648464</v>
      </c>
      <c r="AC236" s="64">
        <f>VLOOKUP(B236,[3]第三批!$K:$R,8,0)</f>
        <v>2.61818181818182</v>
      </c>
      <c r="AD236" s="64">
        <f t="shared" si="29"/>
        <v>1.568359375</v>
      </c>
      <c r="AE236" s="64">
        <v>2.61818181818182</v>
      </c>
      <c r="AF236" s="64">
        <f t="shared" si="30"/>
        <v>1.568359375</v>
      </c>
    </row>
    <row r="237" ht="54" customHeight="1" spans="1:32">
      <c r="A237" s="33">
        <v>236</v>
      </c>
      <c r="B237" s="34" t="s">
        <v>581</v>
      </c>
      <c r="C237" s="47"/>
      <c r="D237" s="34" t="str">
        <f>VLOOKUP(B237,[1]第三批!$C:$E,3,0)</f>
        <v>代表品</v>
      </c>
      <c r="E237" s="34" t="s">
        <v>34</v>
      </c>
      <c r="F237" s="36" t="s">
        <v>35</v>
      </c>
      <c r="G237" s="36" t="s">
        <v>576</v>
      </c>
      <c r="H237" s="36" t="s">
        <v>37</v>
      </c>
      <c r="I237" s="34">
        <v>0</v>
      </c>
      <c r="J237" s="34">
        <v>1</v>
      </c>
      <c r="K237" s="40" t="s">
        <v>582</v>
      </c>
      <c r="L237" s="33">
        <v>36</v>
      </c>
      <c r="M237" s="36" t="s">
        <v>39</v>
      </c>
      <c r="N237" s="34" t="s">
        <v>359</v>
      </c>
      <c r="O237" s="36" t="s">
        <v>41</v>
      </c>
      <c r="P237" s="51">
        <v>16.18</v>
      </c>
      <c r="Q237" s="61">
        <v>9</v>
      </c>
      <c r="R237" s="62">
        <f t="shared" si="24"/>
        <v>4.045</v>
      </c>
      <c r="S237" s="62">
        <v>2.88</v>
      </c>
      <c r="T237" s="62">
        <f t="shared" si="31"/>
        <v>1.40451388888889</v>
      </c>
      <c r="U237" s="63">
        <f t="shared" si="25"/>
        <v>4.045</v>
      </c>
      <c r="V237" s="63">
        <v>2.61818181818182</v>
      </c>
      <c r="W237" s="64">
        <f t="shared" si="26"/>
        <v>1.54496527777778</v>
      </c>
      <c r="X237" s="63">
        <v>4.045</v>
      </c>
      <c r="Y237" s="64">
        <f t="shared" si="27"/>
        <v>1</v>
      </c>
      <c r="Z237" s="70">
        <f>VLOOKUP(B237,[2]Sheet1!$B:$W,22,0)</f>
        <v>0</v>
      </c>
      <c r="AA237" s="63">
        <v>8.79</v>
      </c>
      <c r="AB237" s="71">
        <f t="shared" si="28"/>
        <v>0.460182025028441</v>
      </c>
      <c r="AC237" s="64">
        <f>VLOOKUP(B237,[3]第三批!$K:$R,8,0)</f>
        <v>2.61818181818182</v>
      </c>
      <c r="AD237" s="64">
        <f t="shared" si="29"/>
        <v>1.54496527777778</v>
      </c>
      <c r="AE237" s="64">
        <v>2.61818181818182</v>
      </c>
      <c r="AF237" s="64">
        <f t="shared" si="30"/>
        <v>1.54496527777778</v>
      </c>
    </row>
    <row r="238" ht="40.5" customHeight="1" spans="1:32">
      <c r="A238" s="33">
        <v>237</v>
      </c>
      <c r="B238" s="34" t="s">
        <v>583</v>
      </c>
      <c r="C238" s="35" t="s">
        <v>584</v>
      </c>
      <c r="D238" s="34" t="str">
        <f>VLOOKUP(B238,[1]第三批!$C:$E,3,0)</f>
        <v>代表品</v>
      </c>
      <c r="E238" s="34" t="s">
        <v>34</v>
      </c>
      <c r="F238" s="36" t="s">
        <v>35</v>
      </c>
      <c r="G238" s="36" t="s">
        <v>585</v>
      </c>
      <c r="H238" s="40" t="s">
        <v>586</v>
      </c>
      <c r="I238" s="34">
        <v>0</v>
      </c>
      <c r="J238" s="34">
        <v>1.1</v>
      </c>
      <c r="K238" s="40" t="s">
        <v>587</v>
      </c>
      <c r="L238" s="33">
        <v>40</v>
      </c>
      <c r="M238" s="36" t="s">
        <v>61</v>
      </c>
      <c r="N238" s="34" t="s">
        <v>588</v>
      </c>
      <c r="O238" s="36" t="s">
        <v>41</v>
      </c>
      <c r="P238" s="51">
        <v>17.14</v>
      </c>
      <c r="Q238" s="61">
        <v>9</v>
      </c>
      <c r="R238" s="62">
        <f t="shared" si="24"/>
        <v>3.8565</v>
      </c>
      <c r="S238" s="62">
        <v>1.04</v>
      </c>
      <c r="T238" s="62">
        <f t="shared" si="31"/>
        <v>3.70817307692308</v>
      </c>
      <c r="U238" s="63">
        <f t="shared" si="25"/>
        <v>3.50590909090909</v>
      </c>
      <c r="V238" s="63">
        <v>1.0303125</v>
      </c>
      <c r="W238" s="64">
        <f t="shared" si="26"/>
        <v>3.40276284225329</v>
      </c>
      <c r="X238" s="63">
        <v>3.50590909090909</v>
      </c>
      <c r="Y238" s="72">
        <f t="shared" si="27"/>
        <v>1</v>
      </c>
      <c r="Z238" s="70">
        <f>VLOOKUP(B238,[2]Sheet1!$B:$W,22,0)</f>
        <v>0</v>
      </c>
      <c r="AA238" s="63">
        <v>6</v>
      </c>
      <c r="AB238" s="71">
        <f t="shared" si="28"/>
        <v>0.584318181818182</v>
      </c>
      <c r="AC238" s="64">
        <f>VLOOKUP(B238,[3]第三批!$K:$R,8,0)</f>
        <v>1.0425</v>
      </c>
      <c r="AD238" s="64">
        <f t="shared" si="29"/>
        <v>3.36298234139961</v>
      </c>
      <c r="AE238" s="64">
        <f t="shared" ref="AE238:AE247" si="32">1.0425</f>
        <v>1.0425</v>
      </c>
      <c r="AF238" s="64">
        <f t="shared" si="30"/>
        <v>3.36298234139961</v>
      </c>
    </row>
    <row r="239" ht="40.5" customHeight="1" spans="1:32">
      <c r="A239" s="33">
        <v>238</v>
      </c>
      <c r="B239" s="34" t="s">
        <v>589</v>
      </c>
      <c r="C239" s="37"/>
      <c r="D239" s="34"/>
      <c r="E239" s="34" t="s">
        <v>34</v>
      </c>
      <c r="F239" s="36" t="s">
        <v>35</v>
      </c>
      <c r="G239" s="42" t="s">
        <v>590</v>
      </c>
      <c r="H239" s="36" t="s">
        <v>37</v>
      </c>
      <c r="I239" s="34" t="e">
        <v>#N/A</v>
      </c>
      <c r="J239" s="34">
        <v>1</v>
      </c>
      <c r="K239" s="36" t="s">
        <v>591</v>
      </c>
      <c r="L239" s="33">
        <v>60</v>
      </c>
      <c r="M239" s="36" t="s">
        <v>39</v>
      </c>
      <c r="N239" s="34" t="s">
        <v>588</v>
      </c>
      <c r="O239" s="36" t="s">
        <v>41</v>
      </c>
      <c r="P239" s="53">
        <v>38.8</v>
      </c>
      <c r="Q239" s="61">
        <v>9</v>
      </c>
      <c r="R239" s="62">
        <f t="shared" si="24"/>
        <v>5.82</v>
      </c>
      <c r="S239" s="62">
        <v>1.04</v>
      </c>
      <c r="T239" s="62">
        <f t="shared" si="31"/>
        <v>5.59615384615385</v>
      </c>
      <c r="U239" s="63">
        <f t="shared" si="25"/>
        <v>5.82</v>
      </c>
      <c r="V239" s="63">
        <v>1.0303125</v>
      </c>
      <c r="W239" s="64">
        <f t="shared" si="26"/>
        <v>5.64877161055505</v>
      </c>
      <c r="X239" s="63">
        <v>3.50590909090909</v>
      </c>
      <c r="Y239" s="72">
        <f t="shared" si="27"/>
        <v>1.66005445352003</v>
      </c>
      <c r="Z239" s="70">
        <f>VLOOKUP(B239,[2]Sheet1!$B:$W,22,0)</f>
        <v>1</v>
      </c>
      <c r="AA239" s="63">
        <v>6</v>
      </c>
      <c r="AB239" s="71">
        <f t="shared" si="28"/>
        <v>0.97</v>
      </c>
      <c r="AC239" s="64">
        <f>VLOOKUP(B239,[3]第三批!$K:$R,8,0)</f>
        <v>1.0425</v>
      </c>
      <c r="AD239" s="64">
        <f t="shared" si="29"/>
        <v>5.58273381294964</v>
      </c>
      <c r="AE239" s="64">
        <f t="shared" si="32"/>
        <v>1.0425</v>
      </c>
      <c r="AF239" s="64">
        <f t="shared" si="30"/>
        <v>5.58273381294964</v>
      </c>
    </row>
    <row r="240" ht="40.5" customHeight="1" spans="1:32">
      <c r="A240" s="33">
        <v>239</v>
      </c>
      <c r="B240" s="34" t="s">
        <v>592</v>
      </c>
      <c r="C240" s="37"/>
      <c r="D240" s="34" t="str">
        <f>VLOOKUP(B240,[1]第三批!$C:$E,3,0)</f>
        <v>代表品</v>
      </c>
      <c r="E240" s="34" t="s">
        <v>34</v>
      </c>
      <c r="F240" s="36" t="s">
        <v>35</v>
      </c>
      <c r="G240" s="42" t="s">
        <v>590</v>
      </c>
      <c r="H240" s="36" t="s">
        <v>593</v>
      </c>
      <c r="I240" s="34">
        <v>0</v>
      </c>
      <c r="J240" s="34">
        <v>1</v>
      </c>
      <c r="K240" s="55" t="s">
        <v>594</v>
      </c>
      <c r="L240" s="33">
        <v>36</v>
      </c>
      <c r="M240" s="36" t="s">
        <v>39</v>
      </c>
      <c r="N240" s="34" t="s">
        <v>595</v>
      </c>
      <c r="O240" s="36" t="s">
        <v>41</v>
      </c>
      <c r="P240" s="54">
        <v>9</v>
      </c>
      <c r="Q240" s="61">
        <v>4.5</v>
      </c>
      <c r="R240" s="62">
        <f t="shared" si="24"/>
        <v>1.125</v>
      </c>
      <c r="S240" s="62">
        <v>1.04</v>
      </c>
      <c r="T240" s="62">
        <f t="shared" si="31"/>
        <v>1.08173076923077</v>
      </c>
      <c r="U240" s="63">
        <f t="shared" si="25"/>
        <v>1.125</v>
      </c>
      <c r="V240" s="63">
        <v>1.0303125</v>
      </c>
      <c r="W240" s="64">
        <f t="shared" si="26"/>
        <v>1.0919017288444</v>
      </c>
      <c r="X240" s="63">
        <v>1.125</v>
      </c>
      <c r="Y240" s="64">
        <f t="shared" si="27"/>
        <v>1</v>
      </c>
      <c r="Z240" s="70">
        <f>VLOOKUP(B240,[2]Sheet1!$B:$W,22,0)</f>
        <v>0</v>
      </c>
      <c r="AA240" s="63">
        <v>6</v>
      </c>
      <c r="AB240" s="71">
        <f t="shared" si="28"/>
        <v>0.1875</v>
      </c>
      <c r="AC240" s="64">
        <f>VLOOKUP(B240,[3]第三批!$K:$R,8,0)</f>
        <v>1.0425</v>
      </c>
      <c r="AD240" s="64">
        <f t="shared" si="29"/>
        <v>1.07913669064748</v>
      </c>
      <c r="AE240" s="64">
        <f t="shared" si="32"/>
        <v>1.0425</v>
      </c>
      <c r="AF240" s="64">
        <f t="shared" si="30"/>
        <v>1.07913669064748</v>
      </c>
    </row>
    <row r="241" ht="40.5" customHeight="1" spans="1:32">
      <c r="A241" s="33">
        <v>240</v>
      </c>
      <c r="B241" s="34" t="s">
        <v>596</v>
      </c>
      <c r="C241" s="37"/>
      <c r="D241" s="34"/>
      <c r="E241" s="34" t="s">
        <v>34</v>
      </c>
      <c r="F241" s="36" t="s">
        <v>35</v>
      </c>
      <c r="G241" s="42" t="s">
        <v>590</v>
      </c>
      <c r="H241" s="36" t="s">
        <v>37</v>
      </c>
      <c r="I241" s="34" t="e">
        <v>#N/A</v>
      </c>
      <c r="J241" s="34">
        <v>1</v>
      </c>
      <c r="K241" s="55" t="s">
        <v>594</v>
      </c>
      <c r="L241" s="33">
        <v>24</v>
      </c>
      <c r="M241" s="36" t="s">
        <v>39</v>
      </c>
      <c r="N241" s="34" t="s">
        <v>595</v>
      </c>
      <c r="O241" s="36" t="s">
        <v>41</v>
      </c>
      <c r="P241" s="51">
        <v>6.08</v>
      </c>
      <c r="Q241" s="61">
        <v>4.5</v>
      </c>
      <c r="R241" s="62">
        <f t="shared" si="24"/>
        <v>1.14</v>
      </c>
      <c r="S241" s="62">
        <v>1.04</v>
      </c>
      <c r="T241" s="62">
        <f t="shared" si="31"/>
        <v>1.09615384615385</v>
      </c>
      <c r="U241" s="63">
        <f t="shared" si="25"/>
        <v>1.14</v>
      </c>
      <c r="V241" s="63">
        <v>1.0303125</v>
      </c>
      <c r="W241" s="64">
        <f t="shared" si="26"/>
        <v>1.10646041856233</v>
      </c>
      <c r="X241" s="63">
        <v>1.125</v>
      </c>
      <c r="Y241" s="64">
        <f t="shared" si="27"/>
        <v>1.01333333333333</v>
      </c>
      <c r="Z241" s="70">
        <f>VLOOKUP(B241,[2]Sheet1!$B:$W,22,0)</f>
        <v>1</v>
      </c>
      <c r="AA241" s="63">
        <v>6</v>
      </c>
      <c r="AB241" s="71">
        <f t="shared" si="28"/>
        <v>0.19</v>
      </c>
      <c r="AC241" s="64">
        <f>VLOOKUP(B241,[3]第三批!$K:$R,8,0)</f>
        <v>1.0425</v>
      </c>
      <c r="AD241" s="64">
        <f t="shared" si="29"/>
        <v>1.09352517985612</v>
      </c>
      <c r="AE241" s="64">
        <f t="shared" si="32"/>
        <v>1.0425</v>
      </c>
      <c r="AF241" s="64">
        <f t="shared" si="30"/>
        <v>1.09352517985612</v>
      </c>
    </row>
    <row r="242" ht="40.9" customHeight="1" spans="1:32">
      <c r="A242" s="33">
        <v>241</v>
      </c>
      <c r="B242" s="34" t="s">
        <v>597</v>
      </c>
      <c r="C242" s="37"/>
      <c r="D242" s="34" t="str">
        <f>VLOOKUP(B242,[1]第三批!$C:$E,3,0)</f>
        <v>代表品</v>
      </c>
      <c r="E242" s="34" t="s">
        <v>56</v>
      </c>
      <c r="F242" s="36" t="s">
        <v>35</v>
      </c>
      <c r="G242" s="42" t="s">
        <v>590</v>
      </c>
      <c r="H242" s="36" t="s">
        <v>37</v>
      </c>
      <c r="I242" s="34">
        <v>0</v>
      </c>
      <c r="J242" s="34">
        <v>1</v>
      </c>
      <c r="K242" s="40" t="s">
        <v>598</v>
      </c>
      <c r="L242" s="33">
        <v>48</v>
      </c>
      <c r="M242" s="36" t="s">
        <v>39</v>
      </c>
      <c r="N242" s="75" t="s">
        <v>599</v>
      </c>
      <c r="O242" s="36" t="s">
        <v>41</v>
      </c>
      <c r="P242" s="53">
        <v>18.8</v>
      </c>
      <c r="Q242" s="61">
        <v>9</v>
      </c>
      <c r="R242" s="62">
        <f t="shared" si="24"/>
        <v>3.525</v>
      </c>
      <c r="S242" s="62">
        <v>1.04</v>
      </c>
      <c r="T242" s="62">
        <f t="shared" si="31"/>
        <v>3.38942307692308</v>
      </c>
      <c r="U242" s="63">
        <f t="shared" si="25"/>
        <v>3.525</v>
      </c>
      <c r="V242" s="63">
        <v>1.0303125</v>
      </c>
      <c r="W242" s="64">
        <f t="shared" si="26"/>
        <v>3.42129208371247</v>
      </c>
      <c r="X242" s="63">
        <v>3.525</v>
      </c>
      <c r="Y242" s="72">
        <f t="shared" si="27"/>
        <v>1</v>
      </c>
      <c r="Z242" s="70">
        <f>VLOOKUP(B242,[2]Sheet1!$B:$W,22,0)</f>
        <v>0</v>
      </c>
      <c r="AA242" s="63">
        <v>6</v>
      </c>
      <c r="AB242" s="71">
        <f t="shared" si="28"/>
        <v>0.5875</v>
      </c>
      <c r="AC242" s="64">
        <f>VLOOKUP(B242,[3]第三批!$K:$R,8,0)</f>
        <v>1.0425</v>
      </c>
      <c r="AD242" s="64">
        <f t="shared" si="29"/>
        <v>3.38129496402878</v>
      </c>
      <c r="AE242" s="64">
        <f t="shared" si="32"/>
        <v>1.0425</v>
      </c>
      <c r="AF242" s="64">
        <f t="shared" si="30"/>
        <v>3.38129496402878</v>
      </c>
    </row>
    <row r="243" ht="27" customHeight="1" spans="1:32">
      <c r="A243" s="33">
        <v>242</v>
      </c>
      <c r="B243" s="34" t="s">
        <v>600</v>
      </c>
      <c r="C243" s="37"/>
      <c r="D243" s="34" t="str">
        <f>VLOOKUP(B243,[1]第三批!$C:$E,3,0)</f>
        <v>代表品</v>
      </c>
      <c r="E243" s="34" t="s">
        <v>56</v>
      </c>
      <c r="F243" s="36" t="s">
        <v>35</v>
      </c>
      <c r="G243" s="42" t="s">
        <v>590</v>
      </c>
      <c r="H243" s="36" t="s">
        <v>37</v>
      </c>
      <c r="I243" s="34">
        <v>0</v>
      </c>
      <c r="J243" s="34">
        <v>1</v>
      </c>
      <c r="K243" s="36" t="s">
        <v>136</v>
      </c>
      <c r="L243" s="33">
        <v>30</v>
      </c>
      <c r="M243" s="36" t="s">
        <v>39</v>
      </c>
      <c r="N243" s="34" t="s">
        <v>601</v>
      </c>
      <c r="O243" s="36" t="s">
        <v>41</v>
      </c>
      <c r="P243" s="53">
        <v>21.8</v>
      </c>
      <c r="Q243" s="61">
        <v>4.5</v>
      </c>
      <c r="R243" s="62">
        <f t="shared" si="24"/>
        <v>3.27</v>
      </c>
      <c r="S243" s="62">
        <v>1.04</v>
      </c>
      <c r="T243" s="62">
        <f t="shared" si="31"/>
        <v>3.14423076923077</v>
      </c>
      <c r="U243" s="63">
        <f t="shared" si="25"/>
        <v>3.27</v>
      </c>
      <c r="V243" s="63">
        <v>1.0303125</v>
      </c>
      <c r="W243" s="64">
        <f t="shared" si="26"/>
        <v>3.17379435850773</v>
      </c>
      <c r="X243" s="63">
        <v>3.27</v>
      </c>
      <c r="Y243" s="72">
        <f t="shared" si="27"/>
        <v>1</v>
      </c>
      <c r="Z243" s="70">
        <f>VLOOKUP(B243,[2]Sheet1!$B:$W,22,0)</f>
        <v>0</v>
      </c>
      <c r="AA243" s="63">
        <v>6</v>
      </c>
      <c r="AB243" s="71">
        <f t="shared" si="28"/>
        <v>0.545</v>
      </c>
      <c r="AC243" s="64">
        <f>VLOOKUP(B243,[3]第三批!$K:$R,8,0)</f>
        <v>1.0425</v>
      </c>
      <c r="AD243" s="64">
        <f t="shared" si="29"/>
        <v>3.13669064748201</v>
      </c>
      <c r="AE243" s="64">
        <f t="shared" si="32"/>
        <v>1.0425</v>
      </c>
      <c r="AF243" s="64">
        <f t="shared" si="30"/>
        <v>3.13669064748201</v>
      </c>
    </row>
    <row r="244" ht="40.5" customHeight="1" spans="1:32">
      <c r="A244" s="33">
        <v>243</v>
      </c>
      <c r="B244" s="34" t="s">
        <v>602</v>
      </c>
      <c r="C244" s="37"/>
      <c r="D244" s="34" t="str">
        <f>VLOOKUP(B244,[1]第三批!$C:$E,3,0)</f>
        <v>代表品</v>
      </c>
      <c r="E244" s="34" t="s">
        <v>56</v>
      </c>
      <c r="F244" s="36" t="s">
        <v>35</v>
      </c>
      <c r="G244" s="42" t="s">
        <v>590</v>
      </c>
      <c r="H244" s="36" t="s">
        <v>593</v>
      </c>
      <c r="I244" s="34">
        <v>0</v>
      </c>
      <c r="J244" s="34">
        <v>1</v>
      </c>
      <c r="K244" s="36" t="s">
        <v>109</v>
      </c>
      <c r="L244" s="33">
        <v>24</v>
      </c>
      <c r="M244" s="36" t="s">
        <v>39</v>
      </c>
      <c r="N244" s="34" t="s">
        <v>603</v>
      </c>
      <c r="O244" s="36" t="s">
        <v>41</v>
      </c>
      <c r="P244" s="51">
        <v>5.56</v>
      </c>
      <c r="Q244" s="61">
        <v>4.5</v>
      </c>
      <c r="R244" s="62">
        <f t="shared" si="24"/>
        <v>1.0425</v>
      </c>
      <c r="S244" s="62">
        <v>1.04</v>
      </c>
      <c r="T244" s="62">
        <f t="shared" si="31"/>
        <v>1.00240384615385</v>
      </c>
      <c r="U244" s="63">
        <f t="shared" si="25"/>
        <v>1.0425</v>
      </c>
      <c r="V244" s="63">
        <v>1.0303125</v>
      </c>
      <c r="W244" s="64">
        <f t="shared" si="26"/>
        <v>1.01182893539581</v>
      </c>
      <c r="X244" s="63">
        <v>1.0425</v>
      </c>
      <c r="Y244" s="64">
        <f t="shared" si="27"/>
        <v>1</v>
      </c>
      <c r="Z244" s="70">
        <f>VLOOKUP(B244,[2]Sheet1!$B:$W,22,0)</f>
        <v>0</v>
      </c>
      <c r="AA244" s="63">
        <v>6</v>
      </c>
      <c r="AB244" s="71">
        <f t="shared" si="28"/>
        <v>0.17375</v>
      </c>
      <c r="AC244" s="64">
        <f>VLOOKUP(B244,[3]第三批!$K:$R,8,0)</f>
        <v>1.0425</v>
      </c>
      <c r="AD244" s="63">
        <f t="shared" si="29"/>
        <v>1</v>
      </c>
      <c r="AE244" s="63">
        <f t="shared" si="32"/>
        <v>1.0425</v>
      </c>
      <c r="AF244" s="64">
        <f t="shared" si="30"/>
        <v>1</v>
      </c>
    </row>
    <row r="245" ht="27" customHeight="1" spans="1:32">
      <c r="A245" s="33">
        <v>244</v>
      </c>
      <c r="B245" s="34" t="s">
        <v>604</v>
      </c>
      <c r="C245" s="37"/>
      <c r="D245" s="34" t="str">
        <f>VLOOKUP(B245,[1]第三批!$C:$E,3,0)</f>
        <v>代表品</v>
      </c>
      <c r="E245" s="34" t="s">
        <v>56</v>
      </c>
      <c r="F245" s="36" t="s">
        <v>35</v>
      </c>
      <c r="G245" s="42" t="s">
        <v>590</v>
      </c>
      <c r="H245" s="36" t="s">
        <v>37</v>
      </c>
      <c r="I245" s="34">
        <v>0</v>
      </c>
      <c r="J245" s="34">
        <v>1</v>
      </c>
      <c r="K245" s="55" t="s">
        <v>605</v>
      </c>
      <c r="L245" s="33">
        <v>24</v>
      </c>
      <c r="M245" s="36" t="s">
        <v>39</v>
      </c>
      <c r="N245" s="75" t="s">
        <v>606</v>
      </c>
      <c r="O245" s="36" t="s">
        <v>41</v>
      </c>
      <c r="P245" s="51">
        <v>19.86</v>
      </c>
      <c r="Q245" s="61">
        <v>4.5</v>
      </c>
      <c r="R245" s="62">
        <f t="shared" si="24"/>
        <v>3.72375</v>
      </c>
      <c r="S245" s="62">
        <v>1.04</v>
      </c>
      <c r="T245" s="62">
        <f t="shared" si="31"/>
        <v>3.58052884615385</v>
      </c>
      <c r="U245" s="63">
        <f t="shared" si="25"/>
        <v>3.72375</v>
      </c>
      <c r="V245" s="63">
        <v>1.0303125</v>
      </c>
      <c r="W245" s="64">
        <f t="shared" si="26"/>
        <v>3.61419472247498</v>
      </c>
      <c r="X245" s="63">
        <v>3.72375</v>
      </c>
      <c r="Y245" s="72">
        <f t="shared" si="27"/>
        <v>1</v>
      </c>
      <c r="Z245" s="70">
        <f>VLOOKUP(B245,[2]Sheet1!$B:$W,22,0)</f>
        <v>0</v>
      </c>
      <c r="AA245" s="63">
        <v>6</v>
      </c>
      <c r="AB245" s="71">
        <f t="shared" si="28"/>
        <v>0.620625</v>
      </c>
      <c r="AC245" s="64">
        <f>VLOOKUP(B245,[3]第三批!$K:$R,8,0)</f>
        <v>1.0425</v>
      </c>
      <c r="AD245" s="64">
        <f t="shared" si="29"/>
        <v>3.57194244604317</v>
      </c>
      <c r="AE245" s="64">
        <f t="shared" si="32"/>
        <v>1.0425</v>
      </c>
      <c r="AF245" s="64">
        <f t="shared" si="30"/>
        <v>3.57194244604317</v>
      </c>
    </row>
    <row r="246" ht="40.9" customHeight="1" spans="1:32">
      <c r="A246" s="33">
        <v>245</v>
      </c>
      <c r="B246" s="34" t="s">
        <v>607</v>
      </c>
      <c r="C246" s="37"/>
      <c r="D246" s="34"/>
      <c r="E246" s="34" t="s">
        <v>34</v>
      </c>
      <c r="F246" s="36" t="s">
        <v>35</v>
      </c>
      <c r="G246" s="42" t="s">
        <v>590</v>
      </c>
      <c r="H246" s="36" t="s">
        <v>37</v>
      </c>
      <c r="I246" s="34" t="e">
        <v>#N/A</v>
      </c>
      <c r="J246" s="34">
        <v>1</v>
      </c>
      <c r="K246" s="40" t="s">
        <v>608</v>
      </c>
      <c r="L246" s="33">
        <v>36</v>
      </c>
      <c r="M246" s="36" t="s">
        <v>39</v>
      </c>
      <c r="N246" s="75" t="s">
        <v>609</v>
      </c>
      <c r="O246" s="36" t="s">
        <v>41</v>
      </c>
      <c r="P246" s="51">
        <v>8.33</v>
      </c>
      <c r="Q246" s="61">
        <v>4.5</v>
      </c>
      <c r="R246" s="62">
        <f t="shared" si="24"/>
        <v>1.04125</v>
      </c>
      <c r="S246" s="62">
        <v>1.04</v>
      </c>
      <c r="T246" s="62">
        <f t="shared" si="31"/>
        <v>1.00120192307692</v>
      </c>
      <c r="U246" s="63">
        <f t="shared" si="25"/>
        <v>1.04125</v>
      </c>
      <c r="V246" s="63">
        <v>1.0303125</v>
      </c>
      <c r="W246" s="64">
        <f t="shared" si="26"/>
        <v>1.01061571125265</v>
      </c>
      <c r="X246" s="63">
        <v>1.0303125</v>
      </c>
      <c r="Y246" s="64">
        <f t="shared" si="27"/>
        <v>1.01061571125265</v>
      </c>
      <c r="Z246" s="70">
        <f>VLOOKUP(B246,[2]Sheet1!$B:$W,22,0)</f>
        <v>1</v>
      </c>
      <c r="AA246" s="63">
        <v>6</v>
      </c>
      <c r="AB246" s="71">
        <f t="shared" si="28"/>
        <v>0.173541666666667</v>
      </c>
      <c r="AC246" s="64">
        <f>VLOOKUP(B246,[3]第三批!$K:$R,8,0)</f>
        <v>1.0425</v>
      </c>
      <c r="AD246" s="64">
        <f t="shared" si="29"/>
        <v>0.998800959232614</v>
      </c>
      <c r="AE246" s="64">
        <f t="shared" si="32"/>
        <v>1.0425</v>
      </c>
      <c r="AF246" s="64">
        <f t="shared" si="30"/>
        <v>0.998800959232614</v>
      </c>
    </row>
    <row r="247" ht="40.9" customHeight="1" spans="1:32">
      <c r="A247" s="33">
        <v>246</v>
      </c>
      <c r="B247" s="34" t="s">
        <v>610</v>
      </c>
      <c r="C247" s="38"/>
      <c r="D247" s="34"/>
      <c r="E247" s="34" t="s">
        <v>34</v>
      </c>
      <c r="F247" s="36" t="s">
        <v>35</v>
      </c>
      <c r="G247" s="42" t="s">
        <v>590</v>
      </c>
      <c r="H247" s="36" t="s">
        <v>37</v>
      </c>
      <c r="I247" s="34" t="e">
        <v>#N/A</v>
      </c>
      <c r="J247" s="34">
        <v>1</v>
      </c>
      <c r="K247" s="40" t="s">
        <v>608</v>
      </c>
      <c r="L247" s="33">
        <v>48</v>
      </c>
      <c r="M247" s="36" t="s">
        <v>39</v>
      </c>
      <c r="N247" s="75" t="s">
        <v>609</v>
      </c>
      <c r="O247" s="36" t="s">
        <v>41</v>
      </c>
      <c r="P247" s="51">
        <v>10.99</v>
      </c>
      <c r="Q247" s="61">
        <v>4.5</v>
      </c>
      <c r="R247" s="62">
        <f t="shared" si="24"/>
        <v>1.0303125</v>
      </c>
      <c r="S247" s="62">
        <v>1.04</v>
      </c>
      <c r="T247" s="62">
        <f t="shared" si="31"/>
        <v>0.990685096153846</v>
      </c>
      <c r="U247" s="63">
        <f t="shared" si="25"/>
        <v>1.0303125</v>
      </c>
      <c r="V247" s="63">
        <v>1.0303125</v>
      </c>
      <c r="W247" s="64">
        <f t="shared" si="26"/>
        <v>1</v>
      </c>
      <c r="X247" s="63">
        <v>1.0303125</v>
      </c>
      <c r="Y247" s="64">
        <f t="shared" si="27"/>
        <v>1</v>
      </c>
      <c r="Z247" s="70">
        <f>VLOOKUP(B247,[2]Sheet1!$B:$W,22,0)</f>
        <v>0</v>
      </c>
      <c r="AA247" s="63">
        <v>6</v>
      </c>
      <c r="AB247" s="71">
        <f t="shared" si="28"/>
        <v>0.17171875</v>
      </c>
      <c r="AC247" s="64">
        <f>VLOOKUP(B247,[3]第三批!$K:$R,8,0)</f>
        <v>1.0425</v>
      </c>
      <c r="AD247" s="64">
        <f t="shared" si="29"/>
        <v>0.988309352517986</v>
      </c>
      <c r="AE247" s="64">
        <f t="shared" si="32"/>
        <v>1.0425</v>
      </c>
      <c r="AF247" s="64">
        <f t="shared" si="30"/>
        <v>0.988309352517986</v>
      </c>
    </row>
    <row r="248" ht="40.5" customHeight="1" spans="1:32">
      <c r="A248" s="33">
        <v>247</v>
      </c>
      <c r="B248" s="34" t="s">
        <v>611</v>
      </c>
      <c r="C248" s="35" t="s">
        <v>612</v>
      </c>
      <c r="D248" s="34" t="str">
        <f>VLOOKUP(B248,[1]第三批!$C:$E,3,0)</f>
        <v>代表品</v>
      </c>
      <c r="E248" s="34" t="s">
        <v>34</v>
      </c>
      <c r="F248" s="36" t="s">
        <v>35</v>
      </c>
      <c r="G248" s="36" t="s">
        <v>613</v>
      </c>
      <c r="H248" s="36" t="s">
        <v>302</v>
      </c>
      <c r="I248" s="34">
        <v>0</v>
      </c>
      <c r="J248" s="34">
        <v>1.25</v>
      </c>
      <c r="K248" s="40" t="s">
        <v>614</v>
      </c>
      <c r="L248" s="33">
        <v>24</v>
      </c>
      <c r="M248" s="36" t="s">
        <v>97</v>
      </c>
      <c r="N248" s="34" t="s">
        <v>542</v>
      </c>
      <c r="O248" s="36" t="s">
        <v>41</v>
      </c>
      <c r="P248" s="51">
        <v>14.88</v>
      </c>
      <c r="Q248" s="61">
        <v>4</v>
      </c>
      <c r="R248" s="62">
        <f t="shared" si="24"/>
        <v>2.48</v>
      </c>
      <c r="S248" s="62">
        <v>1.569375</v>
      </c>
      <c r="T248" s="62">
        <f t="shared" si="31"/>
        <v>1.58024691358025</v>
      </c>
      <c r="U248" s="63">
        <f t="shared" si="25"/>
        <v>1.984</v>
      </c>
      <c r="V248" s="63">
        <v>1.10446428571429</v>
      </c>
      <c r="W248" s="64">
        <f t="shared" si="26"/>
        <v>1.79634599838318</v>
      </c>
      <c r="X248" s="63">
        <v>1.984</v>
      </c>
      <c r="Y248" s="64">
        <f t="shared" si="27"/>
        <v>1</v>
      </c>
      <c r="Z248" s="70">
        <f>VLOOKUP(B248,[2]Sheet1!$B:$W,22,0)</f>
        <v>0</v>
      </c>
      <c r="AA248" s="63">
        <v>3.96</v>
      </c>
      <c r="AB248" s="71">
        <f t="shared" si="28"/>
        <v>0.501010101010101</v>
      </c>
      <c r="AC248" s="64">
        <f>VLOOKUP(B248,[3]第三批!$K:$R,8,0)</f>
        <v>1.12098214285714</v>
      </c>
      <c r="AD248" s="64">
        <f t="shared" si="29"/>
        <v>1.76987654320988</v>
      </c>
      <c r="AE248" s="64">
        <v>1.39090909090909</v>
      </c>
      <c r="AF248" s="64">
        <f t="shared" si="30"/>
        <v>1.42640522875817</v>
      </c>
    </row>
    <row r="249" ht="40.5" customHeight="1" spans="1:32">
      <c r="A249" s="33">
        <v>248</v>
      </c>
      <c r="B249" s="34" t="s">
        <v>615</v>
      </c>
      <c r="C249" s="37"/>
      <c r="D249" s="34"/>
      <c r="E249" s="34" t="s">
        <v>34</v>
      </c>
      <c r="F249" s="36" t="s">
        <v>35</v>
      </c>
      <c r="G249" s="36" t="s">
        <v>616</v>
      </c>
      <c r="H249" s="36" t="s">
        <v>37</v>
      </c>
      <c r="I249" s="34" t="e">
        <v>#N/A</v>
      </c>
      <c r="J249" s="34">
        <v>1</v>
      </c>
      <c r="K249" s="40" t="s">
        <v>617</v>
      </c>
      <c r="L249" s="33">
        <v>36</v>
      </c>
      <c r="M249" s="36" t="s">
        <v>39</v>
      </c>
      <c r="N249" s="34" t="s">
        <v>542</v>
      </c>
      <c r="O249" s="36" t="s">
        <v>41</v>
      </c>
      <c r="P249" s="51">
        <v>7.94</v>
      </c>
      <c r="Q249" s="61">
        <v>9</v>
      </c>
      <c r="R249" s="62">
        <f t="shared" si="24"/>
        <v>1.985</v>
      </c>
      <c r="S249" s="62">
        <v>1.569375</v>
      </c>
      <c r="T249" s="62">
        <f t="shared" si="31"/>
        <v>1.26483472720032</v>
      </c>
      <c r="U249" s="63">
        <f t="shared" si="25"/>
        <v>1.985</v>
      </c>
      <c r="V249" s="63">
        <v>1.10446428571429</v>
      </c>
      <c r="W249" s="64">
        <f t="shared" si="26"/>
        <v>1.79725141471301</v>
      </c>
      <c r="X249" s="63">
        <v>1.984</v>
      </c>
      <c r="Y249" s="64">
        <f t="shared" si="27"/>
        <v>1.00050403225806</v>
      </c>
      <c r="Z249" s="70">
        <f>VLOOKUP(B249,[2]Sheet1!$B:$W,22,0)</f>
        <v>0</v>
      </c>
      <c r="AA249" s="63">
        <v>3.96</v>
      </c>
      <c r="AB249" s="71">
        <f t="shared" si="28"/>
        <v>0.501262626262626</v>
      </c>
      <c r="AC249" s="64">
        <f>VLOOKUP(B249,[3]第三批!$K:$R,8,0)</f>
        <v>1.12098214285714</v>
      </c>
      <c r="AD249" s="64">
        <f t="shared" si="29"/>
        <v>1.77076861808045</v>
      </c>
      <c r="AE249" s="64">
        <v>1.39090909090909</v>
      </c>
      <c r="AF249" s="64">
        <f t="shared" si="30"/>
        <v>1.42712418300654</v>
      </c>
    </row>
    <row r="250" ht="40.5" customHeight="1" spans="1:32">
      <c r="A250" s="33">
        <v>249</v>
      </c>
      <c r="B250" s="34" t="s">
        <v>618</v>
      </c>
      <c r="C250" s="37"/>
      <c r="D250" s="34"/>
      <c r="E250" s="34" t="s">
        <v>34</v>
      </c>
      <c r="F250" s="36" t="s">
        <v>35</v>
      </c>
      <c r="G250" s="36" t="s">
        <v>613</v>
      </c>
      <c r="H250" s="36" t="s">
        <v>302</v>
      </c>
      <c r="I250" s="34" t="e">
        <v>#N/A</v>
      </c>
      <c r="J250" s="34">
        <v>1.25</v>
      </c>
      <c r="K250" s="40" t="s">
        <v>614</v>
      </c>
      <c r="L250" s="33">
        <v>12</v>
      </c>
      <c r="M250" s="36" t="s">
        <v>97</v>
      </c>
      <c r="N250" s="34" t="s">
        <v>542</v>
      </c>
      <c r="O250" s="36" t="s">
        <v>41</v>
      </c>
      <c r="P250" s="51">
        <v>7.44</v>
      </c>
      <c r="Q250" s="61">
        <v>4</v>
      </c>
      <c r="R250" s="62">
        <f t="shared" si="24"/>
        <v>2.48</v>
      </c>
      <c r="S250" s="62">
        <v>1.569375</v>
      </c>
      <c r="T250" s="62">
        <f t="shared" si="31"/>
        <v>1.58024691358025</v>
      </c>
      <c r="U250" s="63">
        <f t="shared" si="25"/>
        <v>1.984</v>
      </c>
      <c r="V250" s="63">
        <v>1.10446428571429</v>
      </c>
      <c r="W250" s="64">
        <f t="shared" si="26"/>
        <v>1.79634599838318</v>
      </c>
      <c r="X250" s="63">
        <v>1.984</v>
      </c>
      <c r="Y250" s="64">
        <f t="shared" si="27"/>
        <v>1</v>
      </c>
      <c r="Z250" s="70">
        <f>VLOOKUP(B250,[2]Sheet1!$B:$W,22,0)</f>
        <v>0</v>
      </c>
      <c r="AA250" s="63">
        <v>3.96</v>
      </c>
      <c r="AB250" s="71">
        <f t="shared" si="28"/>
        <v>0.501010101010101</v>
      </c>
      <c r="AC250" s="64">
        <f>VLOOKUP(B250,[3]第三批!$K:$R,8,0)</f>
        <v>1.12098214285714</v>
      </c>
      <c r="AD250" s="64">
        <f t="shared" si="29"/>
        <v>1.76987654320988</v>
      </c>
      <c r="AE250" s="64">
        <v>1.39090909090909</v>
      </c>
      <c r="AF250" s="64">
        <f t="shared" si="30"/>
        <v>1.42640522875817</v>
      </c>
    </row>
    <row r="251" ht="40.5" customHeight="1" spans="1:32">
      <c r="A251" s="33">
        <v>250</v>
      </c>
      <c r="B251" s="34" t="s">
        <v>619</v>
      </c>
      <c r="C251" s="37"/>
      <c r="D251" s="34"/>
      <c r="E251" s="34" t="s">
        <v>34</v>
      </c>
      <c r="F251" s="36" t="s">
        <v>35</v>
      </c>
      <c r="G251" s="36" t="s">
        <v>613</v>
      </c>
      <c r="H251" s="36" t="s">
        <v>302</v>
      </c>
      <c r="I251" s="34" t="e">
        <v>#N/A</v>
      </c>
      <c r="J251" s="34">
        <v>1.25</v>
      </c>
      <c r="K251" s="40" t="s">
        <v>614</v>
      </c>
      <c r="L251" s="33">
        <v>36</v>
      </c>
      <c r="M251" s="36" t="s">
        <v>97</v>
      </c>
      <c r="N251" s="34" t="s">
        <v>542</v>
      </c>
      <c r="O251" s="36" t="s">
        <v>41</v>
      </c>
      <c r="P251" s="51">
        <v>22.32</v>
      </c>
      <c r="Q251" s="61">
        <v>4</v>
      </c>
      <c r="R251" s="62">
        <f t="shared" si="24"/>
        <v>2.48</v>
      </c>
      <c r="S251" s="62">
        <v>1.569375</v>
      </c>
      <c r="T251" s="62">
        <f t="shared" si="31"/>
        <v>1.58024691358025</v>
      </c>
      <c r="U251" s="63">
        <f t="shared" si="25"/>
        <v>1.984</v>
      </c>
      <c r="V251" s="63">
        <v>1.10446428571429</v>
      </c>
      <c r="W251" s="64">
        <f t="shared" si="26"/>
        <v>1.79634599838318</v>
      </c>
      <c r="X251" s="63">
        <v>1.984</v>
      </c>
      <c r="Y251" s="64">
        <f t="shared" si="27"/>
        <v>1</v>
      </c>
      <c r="Z251" s="70">
        <f>VLOOKUP(B251,[2]Sheet1!$B:$W,22,0)</f>
        <v>0</v>
      </c>
      <c r="AA251" s="63">
        <v>3.96</v>
      </c>
      <c r="AB251" s="71">
        <f t="shared" si="28"/>
        <v>0.501010101010101</v>
      </c>
      <c r="AC251" s="64">
        <f>VLOOKUP(B251,[3]第三批!$K:$R,8,0)</f>
        <v>1.12098214285714</v>
      </c>
      <c r="AD251" s="64">
        <f t="shared" si="29"/>
        <v>1.76987654320988</v>
      </c>
      <c r="AE251" s="64">
        <v>1.39090909090909</v>
      </c>
      <c r="AF251" s="64">
        <f t="shared" si="30"/>
        <v>1.42640522875817</v>
      </c>
    </row>
    <row r="252" ht="40.5" customHeight="1" spans="1:32">
      <c r="A252" s="33">
        <v>251</v>
      </c>
      <c r="B252" s="34" t="s">
        <v>620</v>
      </c>
      <c r="C252" s="37"/>
      <c r="D252" s="34" t="str">
        <f>VLOOKUP(B252,[1]第三批!$C:$E,3,0)</f>
        <v>代表品</v>
      </c>
      <c r="E252" s="34" t="s">
        <v>34</v>
      </c>
      <c r="F252" s="36" t="s">
        <v>35</v>
      </c>
      <c r="G252" s="42" t="s">
        <v>621</v>
      </c>
      <c r="H252" s="40" t="s">
        <v>622</v>
      </c>
      <c r="I252" s="34">
        <v>0</v>
      </c>
      <c r="J252" s="34">
        <v>1.4</v>
      </c>
      <c r="K252" s="40" t="s">
        <v>623</v>
      </c>
      <c r="L252" s="33">
        <v>24</v>
      </c>
      <c r="M252" s="36" t="s">
        <v>39</v>
      </c>
      <c r="N252" s="75" t="s">
        <v>258</v>
      </c>
      <c r="O252" s="36" t="s">
        <v>41</v>
      </c>
      <c r="P252" s="51">
        <v>8.37</v>
      </c>
      <c r="Q252" s="61">
        <v>4.5</v>
      </c>
      <c r="R252" s="62">
        <f t="shared" si="24"/>
        <v>1.569375</v>
      </c>
      <c r="S252" s="62">
        <v>1.569375</v>
      </c>
      <c r="T252" s="62">
        <f t="shared" si="31"/>
        <v>1</v>
      </c>
      <c r="U252" s="63">
        <f t="shared" si="25"/>
        <v>1.12098214285714</v>
      </c>
      <c r="V252" s="63">
        <v>1.10446428571429</v>
      </c>
      <c r="W252" s="64">
        <f t="shared" si="26"/>
        <v>1.01495553759094</v>
      </c>
      <c r="X252" s="63">
        <v>1.10446428571429</v>
      </c>
      <c r="Y252" s="64">
        <f t="shared" si="27"/>
        <v>1.01495553759094</v>
      </c>
      <c r="Z252" s="70">
        <f>VLOOKUP(B252,[2]Sheet1!$B:$W,22,0)</f>
        <v>1</v>
      </c>
      <c r="AA252" s="63">
        <v>3.96</v>
      </c>
      <c r="AB252" s="71">
        <f t="shared" si="28"/>
        <v>0.283076298701299</v>
      </c>
      <c r="AC252" s="64">
        <f>VLOOKUP(B252,[3]第三批!$K:$R,8,0)</f>
        <v>1.12098214285714</v>
      </c>
      <c r="AD252" s="63">
        <f t="shared" si="29"/>
        <v>1</v>
      </c>
      <c r="AE252" s="63">
        <v>1.39090909090909</v>
      </c>
      <c r="AF252" s="64">
        <f t="shared" si="30"/>
        <v>0.80593487394958</v>
      </c>
    </row>
    <row r="253" ht="40.5" customHeight="1" spans="1:32">
      <c r="A253" s="33">
        <v>252</v>
      </c>
      <c r="B253" s="34" t="s">
        <v>624</v>
      </c>
      <c r="C253" s="37"/>
      <c r="D253" s="34"/>
      <c r="E253" s="34" t="s">
        <v>34</v>
      </c>
      <c r="F253" s="36" t="s">
        <v>35</v>
      </c>
      <c r="G253" s="42" t="s">
        <v>621</v>
      </c>
      <c r="H253" s="40" t="s">
        <v>622</v>
      </c>
      <c r="I253" s="34" t="e">
        <v>#N/A</v>
      </c>
      <c r="J253" s="34">
        <v>1.4</v>
      </c>
      <c r="K253" s="40" t="s">
        <v>625</v>
      </c>
      <c r="L253" s="33">
        <v>36</v>
      </c>
      <c r="M253" s="36" t="s">
        <v>39</v>
      </c>
      <c r="N253" s="75" t="s">
        <v>258</v>
      </c>
      <c r="O253" s="36" t="s">
        <v>41</v>
      </c>
      <c r="P253" s="51">
        <v>12.36</v>
      </c>
      <c r="Q253" s="61">
        <v>9</v>
      </c>
      <c r="R253" s="62">
        <f t="shared" si="24"/>
        <v>3.09</v>
      </c>
      <c r="S253" s="62">
        <v>1.569375</v>
      </c>
      <c r="T253" s="62">
        <f t="shared" si="31"/>
        <v>1.9689366786141</v>
      </c>
      <c r="U253" s="63">
        <f t="shared" si="25"/>
        <v>2.20714285714286</v>
      </c>
      <c r="V253" s="63">
        <v>1.10446428571429</v>
      </c>
      <c r="W253" s="64">
        <f t="shared" si="26"/>
        <v>1.9983831851253</v>
      </c>
      <c r="X253" s="63">
        <v>1.10446428571429</v>
      </c>
      <c r="Y253" s="64">
        <f t="shared" si="27"/>
        <v>1.9983831851253</v>
      </c>
      <c r="Z253" s="70">
        <f>VLOOKUP(B253,[2]Sheet1!$B:$W,22,0)</f>
        <v>2</v>
      </c>
      <c r="AA253" s="63">
        <v>3.96</v>
      </c>
      <c r="AB253" s="71">
        <f t="shared" si="28"/>
        <v>0.557359307359307</v>
      </c>
      <c r="AC253" s="64">
        <f>VLOOKUP(B253,[3]第三批!$K:$R,8,0)</f>
        <v>1.12098214285714</v>
      </c>
      <c r="AD253" s="64">
        <f t="shared" si="29"/>
        <v>1.9689366786141</v>
      </c>
      <c r="AE253" s="64">
        <v>1.39090909090909</v>
      </c>
      <c r="AF253" s="64">
        <f t="shared" si="30"/>
        <v>1.58683473389356</v>
      </c>
    </row>
    <row r="254" ht="40.5" customHeight="1" spans="1:32">
      <c r="A254" s="33">
        <v>253</v>
      </c>
      <c r="B254" s="34" t="s">
        <v>626</v>
      </c>
      <c r="C254" s="37"/>
      <c r="D254" s="34"/>
      <c r="E254" s="34" t="s">
        <v>34</v>
      </c>
      <c r="F254" s="36" t="s">
        <v>35</v>
      </c>
      <c r="G254" s="42" t="s">
        <v>621</v>
      </c>
      <c r="H254" s="40" t="s">
        <v>622</v>
      </c>
      <c r="I254" s="34" t="e">
        <v>#N/A</v>
      </c>
      <c r="J254" s="34">
        <v>1.4</v>
      </c>
      <c r="K254" s="40" t="s">
        <v>623</v>
      </c>
      <c r="L254" s="33">
        <v>36</v>
      </c>
      <c r="M254" s="36" t="s">
        <v>39</v>
      </c>
      <c r="N254" s="75" t="s">
        <v>258</v>
      </c>
      <c r="O254" s="36" t="s">
        <v>41</v>
      </c>
      <c r="P254" s="51">
        <v>12.37</v>
      </c>
      <c r="Q254" s="61">
        <v>4.5</v>
      </c>
      <c r="R254" s="62">
        <f t="shared" si="24"/>
        <v>1.54625</v>
      </c>
      <c r="S254" s="62">
        <v>1.569375</v>
      </c>
      <c r="T254" s="62">
        <f t="shared" si="31"/>
        <v>0.9852648347272</v>
      </c>
      <c r="U254" s="63">
        <f t="shared" si="25"/>
        <v>1.10446428571429</v>
      </c>
      <c r="V254" s="63">
        <v>1.10446428571429</v>
      </c>
      <c r="W254" s="64">
        <f t="shared" si="26"/>
        <v>0.999999999999996</v>
      </c>
      <c r="X254" s="63">
        <v>1.10446428571429</v>
      </c>
      <c r="Y254" s="64">
        <f t="shared" si="27"/>
        <v>0.999999999999996</v>
      </c>
      <c r="Z254" s="70">
        <f>VLOOKUP(B254,[2]Sheet1!$B:$W,22,0)</f>
        <v>0</v>
      </c>
      <c r="AA254" s="63">
        <v>3.96</v>
      </c>
      <c r="AB254" s="71">
        <f t="shared" si="28"/>
        <v>0.278905122655123</v>
      </c>
      <c r="AC254" s="64">
        <f>VLOOKUP(B254,[3]第三批!$K:$R,8,0)</f>
        <v>1.12098214285714</v>
      </c>
      <c r="AD254" s="64">
        <f t="shared" si="29"/>
        <v>0.985264834727203</v>
      </c>
      <c r="AE254" s="64">
        <v>1.39090909090909</v>
      </c>
      <c r="AF254" s="64">
        <f t="shared" si="30"/>
        <v>0.79405929038282</v>
      </c>
    </row>
    <row r="255" ht="40.5" customHeight="1" spans="1:32">
      <c r="A255" s="33">
        <v>254</v>
      </c>
      <c r="B255" s="34" t="s">
        <v>627</v>
      </c>
      <c r="C255" s="37"/>
      <c r="D255" s="34" t="str">
        <f>VLOOKUP(B255,[1]第三批!$C:$E,3,0)</f>
        <v>代表品</v>
      </c>
      <c r="E255" s="34" t="s">
        <v>56</v>
      </c>
      <c r="F255" s="36" t="s">
        <v>35</v>
      </c>
      <c r="G255" s="36" t="s">
        <v>628</v>
      </c>
      <c r="H255" s="40" t="s">
        <v>586</v>
      </c>
      <c r="I255" s="34">
        <v>0</v>
      </c>
      <c r="J255" s="34">
        <v>1.1</v>
      </c>
      <c r="K255" s="40" t="s">
        <v>629</v>
      </c>
      <c r="L255" s="33">
        <v>36</v>
      </c>
      <c r="M255" s="36" t="s">
        <v>61</v>
      </c>
      <c r="N255" s="34" t="s">
        <v>630</v>
      </c>
      <c r="O255" s="36" t="s">
        <v>41</v>
      </c>
      <c r="P255" s="51">
        <v>12.24</v>
      </c>
      <c r="Q255" s="61">
        <v>4.5</v>
      </c>
      <c r="R255" s="62">
        <f t="shared" si="24"/>
        <v>1.53</v>
      </c>
      <c r="S255" s="62">
        <v>1.569375</v>
      </c>
      <c r="T255" s="62">
        <f t="shared" si="31"/>
        <v>0.974910394265233</v>
      </c>
      <c r="U255" s="63">
        <f t="shared" si="25"/>
        <v>1.39090909090909</v>
      </c>
      <c r="V255" s="63">
        <v>1.10446428571429</v>
      </c>
      <c r="W255" s="64">
        <f t="shared" si="26"/>
        <v>1.25935180421841</v>
      </c>
      <c r="X255" s="63">
        <v>1.37556818181818</v>
      </c>
      <c r="Y255" s="64">
        <f t="shared" si="27"/>
        <v>1.01115241635688</v>
      </c>
      <c r="Z255" s="70">
        <f>VLOOKUP(B255,[2]Sheet1!$B:$W,22,0)</f>
        <v>1</v>
      </c>
      <c r="AA255" s="63">
        <v>3.96</v>
      </c>
      <c r="AB255" s="71">
        <f t="shared" si="28"/>
        <v>0.351239669421488</v>
      </c>
      <c r="AC255" s="64">
        <f>VLOOKUP(B255,[3]第三批!$K:$R,8,0)</f>
        <v>1.12098214285714</v>
      </c>
      <c r="AD255" s="64">
        <f t="shared" si="29"/>
        <v>1.24079504724666</v>
      </c>
      <c r="AE255" s="64">
        <v>1.39090909090909</v>
      </c>
      <c r="AF255" s="64">
        <f t="shared" si="30"/>
        <v>1</v>
      </c>
    </row>
    <row r="256" ht="40.5" customHeight="1" spans="1:32">
      <c r="A256" s="33">
        <v>255</v>
      </c>
      <c r="B256" s="34" t="s">
        <v>631</v>
      </c>
      <c r="C256" s="37"/>
      <c r="D256" s="34"/>
      <c r="E256" s="34" t="s">
        <v>56</v>
      </c>
      <c r="F256" s="36" t="s">
        <v>35</v>
      </c>
      <c r="G256" s="36" t="s">
        <v>628</v>
      </c>
      <c r="H256" s="40" t="s">
        <v>586</v>
      </c>
      <c r="I256" s="34" t="e">
        <v>#N/A</v>
      </c>
      <c r="J256" s="34">
        <v>1.1</v>
      </c>
      <c r="K256" s="40" t="s">
        <v>629</v>
      </c>
      <c r="L256" s="33">
        <v>24</v>
      </c>
      <c r="M256" s="36" t="s">
        <v>61</v>
      </c>
      <c r="N256" s="34" t="s">
        <v>630</v>
      </c>
      <c r="O256" s="36" t="s">
        <v>41</v>
      </c>
      <c r="P256" s="51">
        <v>8.28</v>
      </c>
      <c r="Q256" s="61">
        <v>4.5</v>
      </c>
      <c r="R256" s="62">
        <f t="shared" si="24"/>
        <v>1.5525</v>
      </c>
      <c r="S256" s="62">
        <v>1.569375</v>
      </c>
      <c r="T256" s="62">
        <f t="shared" si="31"/>
        <v>0.989247311827957</v>
      </c>
      <c r="U256" s="63">
        <f t="shared" si="25"/>
        <v>1.41136363636364</v>
      </c>
      <c r="V256" s="63">
        <v>1.10446428571429</v>
      </c>
      <c r="W256" s="64">
        <f t="shared" si="26"/>
        <v>1.27787168369221</v>
      </c>
      <c r="X256" s="63">
        <v>1.37556818181818</v>
      </c>
      <c r="Y256" s="64">
        <f t="shared" si="27"/>
        <v>1.02602230483271</v>
      </c>
      <c r="Z256" s="70">
        <f>VLOOKUP(B256,[2]Sheet1!$B:$W,22,0)</f>
        <v>1</v>
      </c>
      <c r="AA256" s="63">
        <v>3.96</v>
      </c>
      <c r="AB256" s="71">
        <f t="shared" si="28"/>
        <v>0.356404958677686</v>
      </c>
      <c r="AC256" s="64">
        <f>VLOOKUP(B256,[3]第三批!$K:$R,8,0)</f>
        <v>1.12098214285714</v>
      </c>
      <c r="AD256" s="64">
        <f t="shared" si="29"/>
        <v>1.25904203323558</v>
      </c>
      <c r="AE256" s="64">
        <v>1.39090909090909</v>
      </c>
      <c r="AF256" s="64">
        <f t="shared" si="30"/>
        <v>1.01470588235294</v>
      </c>
    </row>
    <row r="257" ht="40.5" customHeight="1" spans="1:32">
      <c r="A257" s="33">
        <v>256</v>
      </c>
      <c r="B257" s="34" t="s">
        <v>632</v>
      </c>
      <c r="C257" s="37"/>
      <c r="D257" s="34"/>
      <c r="E257" s="34" t="s">
        <v>56</v>
      </c>
      <c r="F257" s="36" t="s">
        <v>35</v>
      </c>
      <c r="G257" s="36" t="s">
        <v>628</v>
      </c>
      <c r="H257" s="40" t="s">
        <v>586</v>
      </c>
      <c r="I257" s="34" t="e">
        <v>#N/A</v>
      </c>
      <c r="J257" s="34">
        <v>1.1</v>
      </c>
      <c r="K257" s="40" t="s">
        <v>629</v>
      </c>
      <c r="L257" s="33">
        <v>48</v>
      </c>
      <c r="M257" s="36" t="s">
        <v>61</v>
      </c>
      <c r="N257" s="34" t="s">
        <v>630</v>
      </c>
      <c r="O257" s="36" t="s">
        <v>41</v>
      </c>
      <c r="P257" s="51">
        <v>16.14</v>
      </c>
      <c r="Q257" s="61">
        <v>4.5</v>
      </c>
      <c r="R257" s="62">
        <f t="shared" si="24"/>
        <v>1.513125</v>
      </c>
      <c r="S257" s="62">
        <v>1.569375</v>
      </c>
      <c r="T257" s="62">
        <f t="shared" si="31"/>
        <v>0.96415770609319</v>
      </c>
      <c r="U257" s="63">
        <f t="shared" si="25"/>
        <v>1.37556818181818</v>
      </c>
      <c r="V257" s="63">
        <v>1.10446428571429</v>
      </c>
      <c r="W257" s="64">
        <f t="shared" si="26"/>
        <v>1.24546189461306</v>
      </c>
      <c r="X257" s="63">
        <v>1.37556818181818</v>
      </c>
      <c r="Y257" s="64">
        <f t="shared" si="27"/>
        <v>1</v>
      </c>
      <c r="Z257" s="70">
        <f>VLOOKUP(B257,[2]Sheet1!$B:$W,22,0)</f>
        <v>0</v>
      </c>
      <c r="AA257" s="63">
        <v>3.96</v>
      </c>
      <c r="AB257" s="71">
        <f t="shared" si="28"/>
        <v>0.347365702479339</v>
      </c>
      <c r="AC257" s="64">
        <f>VLOOKUP(B257,[3]第三批!$K:$R,8,0)</f>
        <v>1.12098214285714</v>
      </c>
      <c r="AD257" s="64">
        <f t="shared" si="29"/>
        <v>1.22710980775497</v>
      </c>
      <c r="AE257" s="64">
        <v>1.39090909090909</v>
      </c>
      <c r="AF257" s="64">
        <f t="shared" si="30"/>
        <v>0.988970588235295</v>
      </c>
    </row>
    <row r="258" ht="40.5" customHeight="1" spans="1:32">
      <c r="A258" s="33">
        <v>257</v>
      </c>
      <c r="B258" s="34" t="s">
        <v>633</v>
      </c>
      <c r="C258" s="37"/>
      <c r="D258" s="34" t="str">
        <f>VLOOKUP(B258,[1]第三批!$C:$E,3,0)</f>
        <v>代表品</v>
      </c>
      <c r="E258" s="34" t="s">
        <v>56</v>
      </c>
      <c r="F258" s="36" t="s">
        <v>35</v>
      </c>
      <c r="G258" s="42" t="s">
        <v>634</v>
      </c>
      <c r="H258" s="36" t="s">
        <v>58</v>
      </c>
      <c r="I258" s="34">
        <v>0</v>
      </c>
      <c r="J258" s="34">
        <v>1.2</v>
      </c>
      <c r="K258" s="40" t="s">
        <v>635</v>
      </c>
      <c r="L258" s="33">
        <v>36</v>
      </c>
      <c r="M258" s="36" t="s">
        <v>61</v>
      </c>
      <c r="N258" s="34" t="s">
        <v>636</v>
      </c>
      <c r="O258" s="36" t="s">
        <v>41</v>
      </c>
      <c r="P258" s="53">
        <v>12.5</v>
      </c>
      <c r="Q258" s="61">
        <v>9</v>
      </c>
      <c r="R258" s="62">
        <f t="shared" ref="R258:R314" si="33">P258/L258*Q258</f>
        <v>3.125</v>
      </c>
      <c r="S258" s="62">
        <v>1.569375</v>
      </c>
      <c r="T258" s="62">
        <f t="shared" si="31"/>
        <v>1.99123855037834</v>
      </c>
      <c r="U258" s="63">
        <f t="shared" ref="U258:U314" si="34">P258/L258*Q258/J258</f>
        <v>2.60416666666667</v>
      </c>
      <c r="V258" s="63">
        <v>1.10446428571429</v>
      </c>
      <c r="W258" s="64">
        <f t="shared" ref="W258:W314" si="35">U258/V258</f>
        <v>2.35785502559956</v>
      </c>
      <c r="X258" s="63">
        <v>2.60416666666667</v>
      </c>
      <c r="Y258" s="64">
        <f t="shared" ref="Y258:Y314" si="36">U258/X258</f>
        <v>0.999999999999999</v>
      </c>
      <c r="Z258" s="70">
        <f>VLOOKUP(B258,[2]Sheet1!$B:$W,22,0)</f>
        <v>0</v>
      </c>
      <c r="AA258" s="63">
        <v>3.96</v>
      </c>
      <c r="AB258" s="71">
        <f t="shared" ref="AB258:AB314" si="37">U258/AA258</f>
        <v>0.657617845117845</v>
      </c>
      <c r="AC258" s="64">
        <f>VLOOKUP(B258,[3]第三批!$K:$R,8,0)</f>
        <v>1.12098214285714</v>
      </c>
      <c r="AD258" s="64">
        <f t="shared" ref="AD258:AD314" si="38">U258/AC258</f>
        <v>2.32311164210806</v>
      </c>
      <c r="AE258" s="64">
        <v>1.39090909090909</v>
      </c>
      <c r="AF258" s="64">
        <f t="shared" ref="AF258:AF314" si="39">U258/AE258</f>
        <v>1.87227668845316</v>
      </c>
    </row>
    <row r="259" ht="40.5" customHeight="1" spans="1:32">
      <c r="A259" s="33">
        <v>258</v>
      </c>
      <c r="B259" s="34" t="s">
        <v>637</v>
      </c>
      <c r="C259" s="37"/>
      <c r="D259" s="34" t="str">
        <f>VLOOKUP(B259,[1]第三批!$C:$E,3,0)</f>
        <v>代表品</v>
      </c>
      <c r="E259" s="34" t="s">
        <v>56</v>
      </c>
      <c r="F259" s="36" t="s">
        <v>35</v>
      </c>
      <c r="G259" s="36" t="s">
        <v>628</v>
      </c>
      <c r="H259" s="40" t="s">
        <v>586</v>
      </c>
      <c r="I259" s="34">
        <v>0</v>
      </c>
      <c r="J259" s="34">
        <v>1.1</v>
      </c>
      <c r="K259" s="40" t="s">
        <v>638</v>
      </c>
      <c r="L259" s="33">
        <v>36</v>
      </c>
      <c r="M259" s="36" t="s">
        <v>61</v>
      </c>
      <c r="N259" s="34" t="s">
        <v>639</v>
      </c>
      <c r="O259" s="36" t="s">
        <v>41</v>
      </c>
      <c r="P259" s="51">
        <v>13.58</v>
      </c>
      <c r="Q259" s="61">
        <v>4.5</v>
      </c>
      <c r="R259" s="62">
        <f t="shared" si="33"/>
        <v>1.6975</v>
      </c>
      <c r="S259" s="62">
        <v>1.569375</v>
      </c>
      <c r="T259" s="62">
        <f t="shared" ref="T259:T314" si="40">R259/S259</f>
        <v>1.08164078056551</v>
      </c>
      <c r="U259" s="63">
        <f t="shared" si="34"/>
        <v>1.54318181818182</v>
      </c>
      <c r="V259" s="63">
        <v>1.10446428571429</v>
      </c>
      <c r="W259" s="64">
        <f t="shared" si="35"/>
        <v>1.39722201807892</v>
      </c>
      <c r="X259" s="63">
        <v>1.52642045454545</v>
      </c>
      <c r="Y259" s="64">
        <f t="shared" si="36"/>
        <v>1.01098083007631</v>
      </c>
      <c r="Z259" s="70">
        <f>VLOOKUP(B259,[2]Sheet1!$B:$W,22,0)</f>
        <v>1</v>
      </c>
      <c r="AA259" s="63">
        <v>3.96</v>
      </c>
      <c r="AB259" s="71">
        <f t="shared" si="37"/>
        <v>0.389692378328742</v>
      </c>
      <c r="AC259" s="64">
        <f>VLOOKUP(B259,[3]第三批!$K:$R,8,0)</f>
        <v>1.12098214285714</v>
      </c>
      <c r="AD259" s="64">
        <f t="shared" si="38"/>
        <v>1.37663372071975</v>
      </c>
      <c r="AE259" s="64">
        <v>1.39090909090909</v>
      </c>
      <c r="AF259" s="64">
        <f t="shared" si="39"/>
        <v>1.10947712418301</v>
      </c>
    </row>
    <row r="260" ht="40.5" customHeight="1" spans="1:32">
      <c r="A260" s="33">
        <v>259</v>
      </c>
      <c r="B260" s="34" t="s">
        <v>640</v>
      </c>
      <c r="C260" s="38"/>
      <c r="D260" s="34"/>
      <c r="E260" s="34" t="s">
        <v>56</v>
      </c>
      <c r="F260" s="36" t="s">
        <v>35</v>
      </c>
      <c r="G260" s="36" t="s">
        <v>628</v>
      </c>
      <c r="H260" s="40" t="s">
        <v>586</v>
      </c>
      <c r="I260" s="34" t="e">
        <v>#N/A</v>
      </c>
      <c r="J260" s="34">
        <v>1.1</v>
      </c>
      <c r="K260" s="40" t="s">
        <v>638</v>
      </c>
      <c r="L260" s="33">
        <v>48</v>
      </c>
      <c r="M260" s="36" t="s">
        <v>61</v>
      </c>
      <c r="N260" s="34" t="s">
        <v>639</v>
      </c>
      <c r="O260" s="36" t="s">
        <v>41</v>
      </c>
      <c r="P260" s="51">
        <v>17.91</v>
      </c>
      <c r="Q260" s="61">
        <v>4.5</v>
      </c>
      <c r="R260" s="62">
        <f t="shared" si="33"/>
        <v>1.6790625</v>
      </c>
      <c r="S260" s="62">
        <v>1.569375</v>
      </c>
      <c r="T260" s="62">
        <f t="shared" si="40"/>
        <v>1.06989247311828</v>
      </c>
      <c r="U260" s="63">
        <f t="shared" si="34"/>
        <v>1.52642045454545</v>
      </c>
      <c r="V260" s="63">
        <v>1.10446428571429</v>
      </c>
      <c r="W260" s="64">
        <f t="shared" si="35"/>
        <v>1.38204600573234</v>
      </c>
      <c r="X260" s="63">
        <v>1.52642045454545</v>
      </c>
      <c r="Y260" s="64">
        <f t="shared" si="36"/>
        <v>1</v>
      </c>
      <c r="Z260" s="70">
        <f>VLOOKUP(B260,[2]Sheet1!$B:$W,22,0)</f>
        <v>0</v>
      </c>
      <c r="AA260" s="63">
        <v>3.96</v>
      </c>
      <c r="AB260" s="71">
        <f t="shared" si="37"/>
        <v>0.385459710743802</v>
      </c>
      <c r="AC260" s="64">
        <f>VLOOKUP(B260,[3]第三批!$K:$R,8,0)</f>
        <v>1.12098214285714</v>
      </c>
      <c r="AD260" s="64">
        <f t="shared" si="38"/>
        <v>1.36168132942327</v>
      </c>
      <c r="AE260" s="64">
        <v>1.39090909090909</v>
      </c>
      <c r="AF260" s="64">
        <f t="shared" si="39"/>
        <v>1.09742647058824</v>
      </c>
    </row>
    <row r="261" ht="27" customHeight="1" spans="1:32">
      <c r="A261" s="33">
        <v>260</v>
      </c>
      <c r="B261" s="34" t="s">
        <v>641</v>
      </c>
      <c r="C261" s="35" t="s">
        <v>642</v>
      </c>
      <c r="D261" s="34" t="str">
        <f>VLOOKUP(B261,[1]第三批!$C:$E,3,0)</f>
        <v>代表品</v>
      </c>
      <c r="E261" s="34" t="s">
        <v>34</v>
      </c>
      <c r="F261" s="36" t="s">
        <v>116</v>
      </c>
      <c r="G261" s="42" t="s">
        <v>643</v>
      </c>
      <c r="H261" s="36" t="s">
        <v>118</v>
      </c>
      <c r="I261" s="34">
        <v>0</v>
      </c>
      <c r="J261" s="34">
        <v>1</v>
      </c>
      <c r="K261" s="36" t="s">
        <v>253</v>
      </c>
      <c r="L261" s="33">
        <v>1</v>
      </c>
      <c r="M261" s="36" t="s">
        <v>120</v>
      </c>
      <c r="N261" s="34" t="s">
        <v>279</v>
      </c>
      <c r="O261" s="36" t="s">
        <v>120</v>
      </c>
      <c r="P261" s="51">
        <v>2.45</v>
      </c>
      <c r="Q261" s="61">
        <v>15</v>
      </c>
      <c r="R261" s="62">
        <f t="shared" si="33"/>
        <v>36.75</v>
      </c>
      <c r="S261" s="62">
        <v>36.75</v>
      </c>
      <c r="T261" s="62">
        <f t="shared" si="40"/>
        <v>1</v>
      </c>
      <c r="U261" s="63">
        <f t="shared" si="34"/>
        <v>36.75</v>
      </c>
      <c r="V261" s="63">
        <v>10.62</v>
      </c>
      <c r="W261" s="64">
        <f t="shared" si="35"/>
        <v>3.46045197740113</v>
      </c>
      <c r="X261" s="63">
        <v>36.75</v>
      </c>
      <c r="Y261" s="72">
        <f t="shared" si="36"/>
        <v>1</v>
      </c>
      <c r="Z261" s="70">
        <f>VLOOKUP(B261,[2]Sheet1!$B:$W,22,0)</f>
        <v>0</v>
      </c>
      <c r="AA261" s="63">
        <v>141.08</v>
      </c>
      <c r="AB261" s="71">
        <f t="shared" si="37"/>
        <v>0.260490501842926</v>
      </c>
      <c r="AC261" s="64">
        <f>VLOOKUP(B261,[3]第三批!$K:$R,8,0)</f>
        <v>14.85</v>
      </c>
      <c r="AD261" s="64">
        <f t="shared" si="38"/>
        <v>2.47474747474747</v>
      </c>
      <c r="AE261" s="64">
        <v>14.85</v>
      </c>
      <c r="AF261" s="64">
        <f t="shared" si="39"/>
        <v>2.47474747474747</v>
      </c>
    </row>
    <row r="262" ht="27" customHeight="1" spans="1:32">
      <c r="A262" s="33">
        <v>261</v>
      </c>
      <c r="B262" s="34" t="s">
        <v>644</v>
      </c>
      <c r="C262" s="37"/>
      <c r="D262" s="34"/>
      <c r="E262" s="34">
        <v>0</v>
      </c>
      <c r="F262" s="36" t="s">
        <v>116</v>
      </c>
      <c r="G262" s="42" t="s">
        <v>643</v>
      </c>
      <c r="H262" s="36" t="s">
        <v>193</v>
      </c>
      <c r="I262" s="34" t="e">
        <v>#N/A</v>
      </c>
      <c r="J262" s="34">
        <v>1</v>
      </c>
      <c r="K262" s="36" t="s">
        <v>208</v>
      </c>
      <c r="L262" s="33">
        <v>1</v>
      </c>
      <c r="M262" s="36" t="s">
        <v>120</v>
      </c>
      <c r="N262" s="75" t="s">
        <v>258</v>
      </c>
      <c r="O262" s="36" t="s">
        <v>120</v>
      </c>
      <c r="P262" s="51">
        <v>7.42</v>
      </c>
      <c r="Q262" s="61">
        <v>6</v>
      </c>
      <c r="R262" s="62">
        <f t="shared" si="33"/>
        <v>44.52</v>
      </c>
      <c r="S262" s="62">
        <v>36.75</v>
      </c>
      <c r="T262" s="62">
        <f t="shared" si="40"/>
        <v>1.21142857142857</v>
      </c>
      <c r="U262" s="63">
        <f t="shared" si="34"/>
        <v>44.52</v>
      </c>
      <c r="V262" s="63">
        <v>10.62</v>
      </c>
      <c r="W262" s="64">
        <f t="shared" si="35"/>
        <v>4.19209039548023</v>
      </c>
      <c r="X262" s="63">
        <v>44.52</v>
      </c>
      <c r="Y262" s="72">
        <f t="shared" si="36"/>
        <v>1</v>
      </c>
      <c r="Z262" s="70">
        <f>VLOOKUP(B262,[2]Sheet1!$B:$W,22,0)</f>
        <v>0</v>
      </c>
      <c r="AA262" s="63">
        <v>141.08</v>
      </c>
      <c r="AB262" s="71">
        <f t="shared" si="37"/>
        <v>0.315565636518287</v>
      </c>
      <c r="AC262" s="64">
        <f>VLOOKUP(B262,[3]第三批!$K:$R,8,0)</f>
        <v>14.85</v>
      </c>
      <c r="AD262" s="64">
        <f t="shared" si="38"/>
        <v>2.9979797979798</v>
      </c>
      <c r="AE262" s="64">
        <v>14.85</v>
      </c>
      <c r="AF262" s="64">
        <f t="shared" si="39"/>
        <v>2.9979797979798</v>
      </c>
    </row>
    <row r="263" ht="27" customHeight="1" spans="1:32">
      <c r="A263" s="33">
        <v>262</v>
      </c>
      <c r="B263" s="34" t="s">
        <v>645</v>
      </c>
      <c r="C263" s="37"/>
      <c r="D263" s="34" t="str">
        <f>VLOOKUP(B263,[1]第三批!$C:$E,3,0)</f>
        <v>代表品</v>
      </c>
      <c r="E263" s="34" t="s">
        <v>34</v>
      </c>
      <c r="F263" s="36" t="s">
        <v>116</v>
      </c>
      <c r="G263" s="42" t="s">
        <v>643</v>
      </c>
      <c r="H263" s="36" t="s">
        <v>118</v>
      </c>
      <c r="I263" s="34">
        <v>0</v>
      </c>
      <c r="J263" s="34">
        <v>1</v>
      </c>
      <c r="K263" s="36" t="s">
        <v>253</v>
      </c>
      <c r="L263" s="33">
        <v>1</v>
      </c>
      <c r="M263" s="36" t="s">
        <v>120</v>
      </c>
      <c r="N263" s="34" t="s">
        <v>471</v>
      </c>
      <c r="O263" s="36" t="s">
        <v>120</v>
      </c>
      <c r="P263" s="51">
        <v>2.97</v>
      </c>
      <c r="Q263" s="61">
        <v>15</v>
      </c>
      <c r="R263" s="62">
        <f t="shared" si="33"/>
        <v>44.55</v>
      </c>
      <c r="S263" s="62">
        <v>36.75</v>
      </c>
      <c r="T263" s="62">
        <f t="shared" si="40"/>
        <v>1.21224489795918</v>
      </c>
      <c r="U263" s="63">
        <f t="shared" si="34"/>
        <v>44.55</v>
      </c>
      <c r="V263" s="63">
        <v>10.62</v>
      </c>
      <c r="W263" s="64">
        <f t="shared" si="35"/>
        <v>4.19491525423729</v>
      </c>
      <c r="X263" s="63">
        <v>39.51</v>
      </c>
      <c r="Y263" s="72">
        <f t="shared" si="36"/>
        <v>1.12756264236902</v>
      </c>
      <c r="Z263" s="70">
        <f>VLOOKUP(B263,[2]Sheet1!$B:$W,22,0)</f>
        <v>2</v>
      </c>
      <c r="AA263" s="63">
        <v>141.08</v>
      </c>
      <c r="AB263" s="71">
        <f t="shared" si="37"/>
        <v>0.315778281825914</v>
      </c>
      <c r="AC263" s="64">
        <f>VLOOKUP(B263,[3]第三批!$K:$R,8,0)</f>
        <v>14.85</v>
      </c>
      <c r="AD263" s="64">
        <f t="shared" si="38"/>
        <v>3</v>
      </c>
      <c r="AE263" s="64">
        <v>14.85</v>
      </c>
      <c r="AF263" s="64">
        <f t="shared" si="39"/>
        <v>3</v>
      </c>
    </row>
    <row r="264" ht="27" customHeight="1" spans="1:32">
      <c r="A264" s="33">
        <v>263</v>
      </c>
      <c r="B264" s="34" t="s">
        <v>646</v>
      </c>
      <c r="C264" s="37"/>
      <c r="D264" s="34"/>
      <c r="E264" s="34" t="s">
        <v>34</v>
      </c>
      <c r="F264" s="36" t="s">
        <v>116</v>
      </c>
      <c r="G264" s="42" t="s">
        <v>643</v>
      </c>
      <c r="H264" s="36" t="s">
        <v>118</v>
      </c>
      <c r="I264" s="34" t="e">
        <v>#N/A</v>
      </c>
      <c r="J264" s="34">
        <v>1</v>
      </c>
      <c r="K264" s="36" t="s">
        <v>230</v>
      </c>
      <c r="L264" s="33">
        <v>1</v>
      </c>
      <c r="M264" s="36" t="s">
        <v>120</v>
      </c>
      <c r="N264" s="34" t="s">
        <v>471</v>
      </c>
      <c r="O264" s="36" t="s">
        <v>120</v>
      </c>
      <c r="P264" s="51">
        <v>13.17</v>
      </c>
      <c r="Q264" s="61">
        <v>3</v>
      </c>
      <c r="R264" s="62">
        <f t="shared" si="33"/>
        <v>39.51</v>
      </c>
      <c r="S264" s="62">
        <v>36.75</v>
      </c>
      <c r="T264" s="62">
        <f t="shared" si="40"/>
        <v>1.07510204081633</v>
      </c>
      <c r="U264" s="63">
        <f t="shared" si="34"/>
        <v>39.51</v>
      </c>
      <c r="V264" s="63">
        <v>10.62</v>
      </c>
      <c r="W264" s="64">
        <f t="shared" si="35"/>
        <v>3.72033898305085</v>
      </c>
      <c r="X264" s="63">
        <v>39.51</v>
      </c>
      <c r="Y264" s="72">
        <f t="shared" si="36"/>
        <v>1</v>
      </c>
      <c r="Z264" s="70">
        <f>VLOOKUP(B264,[2]Sheet1!$B:$W,22,0)</f>
        <v>0</v>
      </c>
      <c r="AA264" s="63">
        <v>141.08</v>
      </c>
      <c r="AB264" s="71">
        <f t="shared" si="37"/>
        <v>0.280053870144599</v>
      </c>
      <c r="AC264" s="64">
        <f>VLOOKUP(B264,[3]第三批!$K:$R,8,0)</f>
        <v>14.85</v>
      </c>
      <c r="AD264" s="64">
        <f t="shared" si="38"/>
        <v>2.66060606060606</v>
      </c>
      <c r="AE264" s="64">
        <v>14.85</v>
      </c>
      <c r="AF264" s="64">
        <f t="shared" si="39"/>
        <v>2.66060606060606</v>
      </c>
    </row>
    <row r="265" ht="27" customHeight="1" spans="1:32">
      <c r="A265" s="33">
        <v>264</v>
      </c>
      <c r="B265" s="34" t="s">
        <v>647</v>
      </c>
      <c r="C265" s="37"/>
      <c r="D265" s="34" t="str">
        <f>VLOOKUP(B265,[1]第三批!$C:$E,3,0)</f>
        <v>代表品</v>
      </c>
      <c r="E265" s="34" t="s">
        <v>34</v>
      </c>
      <c r="F265" s="36" t="s">
        <v>116</v>
      </c>
      <c r="G265" s="42" t="s">
        <v>643</v>
      </c>
      <c r="H265" s="36" t="s">
        <v>193</v>
      </c>
      <c r="I265" s="34">
        <v>0</v>
      </c>
      <c r="J265" s="34">
        <v>1</v>
      </c>
      <c r="K265" s="36" t="s">
        <v>253</v>
      </c>
      <c r="L265" s="33">
        <v>1</v>
      </c>
      <c r="M265" s="36" t="s">
        <v>120</v>
      </c>
      <c r="N265" s="34" t="s">
        <v>542</v>
      </c>
      <c r="O265" s="36" t="s">
        <v>120</v>
      </c>
      <c r="P265" s="51">
        <v>2.97</v>
      </c>
      <c r="Q265" s="61">
        <v>15</v>
      </c>
      <c r="R265" s="62">
        <f t="shared" si="33"/>
        <v>44.55</v>
      </c>
      <c r="S265" s="62">
        <v>36.75</v>
      </c>
      <c r="T265" s="62">
        <f t="shared" si="40"/>
        <v>1.21224489795918</v>
      </c>
      <c r="U265" s="63">
        <f t="shared" si="34"/>
        <v>44.55</v>
      </c>
      <c r="V265" s="63">
        <v>10.62</v>
      </c>
      <c r="W265" s="64">
        <f t="shared" si="35"/>
        <v>4.19491525423729</v>
      </c>
      <c r="X265" s="63">
        <v>30.21</v>
      </c>
      <c r="Y265" s="72">
        <f t="shared" si="36"/>
        <v>1.4746772591857</v>
      </c>
      <c r="Z265" s="70">
        <f>VLOOKUP(B265,[2]Sheet1!$B:$W,22,0)</f>
        <v>2</v>
      </c>
      <c r="AA265" s="63">
        <v>141.08</v>
      </c>
      <c r="AB265" s="71">
        <f t="shared" si="37"/>
        <v>0.315778281825914</v>
      </c>
      <c r="AC265" s="64">
        <f>VLOOKUP(B265,[3]第三批!$K:$R,8,0)</f>
        <v>14.85</v>
      </c>
      <c r="AD265" s="64">
        <f t="shared" si="38"/>
        <v>3</v>
      </c>
      <c r="AE265" s="64">
        <v>14.85</v>
      </c>
      <c r="AF265" s="64">
        <f t="shared" si="39"/>
        <v>3</v>
      </c>
    </row>
    <row r="266" ht="27" customHeight="1" spans="1:32">
      <c r="A266" s="33">
        <v>265</v>
      </c>
      <c r="B266" s="34" t="s">
        <v>648</v>
      </c>
      <c r="C266" s="37"/>
      <c r="D266" s="34"/>
      <c r="E266" s="34" t="s">
        <v>34</v>
      </c>
      <c r="F266" s="36" t="s">
        <v>116</v>
      </c>
      <c r="G266" s="42" t="s">
        <v>643</v>
      </c>
      <c r="H266" s="36" t="s">
        <v>193</v>
      </c>
      <c r="I266" s="34" t="e">
        <v>#N/A</v>
      </c>
      <c r="J266" s="34">
        <v>1</v>
      </c>
      <c r="K266" s="36" t="s">
        <v>230</v>
      </c>
      <c r="L266" s="33">
        <v>1</v>
      </c>
      <c r="M266" s="36" t="s">
        <v>120</v>
      </c>
      <c r="N266" s="34" t="s">
        <v>542</v>
      </c>
      <c r="O266" s="36" t="s">
        <v>120</v>
      </c>
      <c r="P266" s="51">
        <v>10.07</v>
      </c>
      <c r="Q266" s="61">
        <v>3</v>
      </c>
      <c r="R266" s="62">
        <f t="shared" si="33"/>
        <v>30.21</v>
      </c>
      <c r="S266" s="62">
        <v>36.75</v>
      </c>
      <c r="T266" s="62">
        <f t="shared" si="40"/>
        <v>0.822040816326531</v>
      </c>
      <c r="U266" s="63">
        <f t="shared" si="34"/>
        <v>30.21</v>
      </c>
      <c r="V266" s="63">
        <v>10.62</v>
      </c>
      <c r="W266" s="64">
        <f t="shared" si="35"/>
        <v>2.84463276836158</v>
      </c>
      <c r="X266" s="63">
        <v>30.21</v>
      </c>
      <c r="Y266" s="64">
        <f t="shared" si="36"/>
        <v>1</v>
      </c>
      <c r="Z266" s="70">
        <f>VLOOKUP(B266,[2]Sheet1!$B:$W,22,0)</f>
        <v>0</v>
      </c>
      <c r="AA266" s="63">
        <v>141.08</v>
      </c>
      <c r="AB266" s="71">
        <f t="shared" si="37"/>
        <v>0.214133824780266</v>
      </c>
      <c r="AC266" s="64">
        <f>VLOOKUP(B266,[3]第三批!$K:$R,8,0)</f>
        <v>14.85</v>
      </c>
      <c r="AD266" s="64">
        <f t="shared" si="38"/>
        <v>2.03434343434343</v>
      </c>
      <c r="AE266" s="64">
        <v>14.85</v>
      </c>
      <c r="AF266" s="64">
        <f t="shared" si="39"/>
        <v>2.03434343434343</v>
      </c>
    </row>
    <row r="267" ht="27" customHeight="1" spans="1:32">
      <c r="A267" s="33">
        <v>266</v>
      </c>
      <c r="B267" s="34" t="s">
        <v>649</v>
      </c>
      <c r="C267" s="37"/>
      <c r="D267" s="34" t="str">
        <f>VLOOKUP(B267,[1]第三批!$C:$E,3,0)</f>
        <v>代表品</v>
      </c>
      <c r="E267" s="34" t="s">
        <v>34</v>
      </c>
      <c r="F267" s="36" t="s">
        <v>116</v>
      </c>
      <c r="G267" s="42" t="s">
        <v>643</v>
      </c>
      <c r="H267" s="36" t="s">
        <v>193</v>
      </c>
      <c r="I267" s="34">
        <v>0</v>
      </c>
      <c r="J267" s="34">
        <v>1</v>
      </c>
      <c r="K267" s="36" t="s">
        <v>230</v>
      </c>
      <c r="L267" s="33">
        <v>1</v>
      </c>
      <c r="M267" s="36" t="s">
        <v>120</v>
      </c>
      <c r="N267" s="34" t="s">
        <v>205</v>
      </c>
      <c r="O267" s="36" t="s">
        <v>120</v>
      </c>
      <c r="P267" s="51">
        <v>14.85</v>
      </c>
      <c r="Q267" s="61">
        <v>3</v>
      </c>
      <c r="R267" s="62">
        <f t="shared" si="33"/>
        <v>44.55</v>
      </c>
      <c r="S267" s="62">
        <v>36.75</v>
      </c>
      <c r="T267" s="62">
        <f t="shared" si="40"/>
        <v>1.21224489795918</v>
      </c>
      <c r="U267" s="63">
        <f t="shared" si="34"/>
        <v>44.55</v>
      </c>
      <c r="V267" s="63">
        <v>10.62</v>
      </c>
      <c r="W267" s="64">
        <f t="shared" si="35"/>
        <v>4.19491525423729</v>
      </c>
      <c r="X267" s="63">
        <v>44.55</v>
      </c>
      <c r="Y267" s="72">
        <f t="shared" si="36"/>
        <v>1</v>
      </c>
      <c r="Z267" s="70">
        <f>VLOOKUP(B267,[2]Sheet1!$B:$W,22,0)</f>
        <v>0</v>
      </c>
      <c r="AA267" s="63">
        <v>141.08</v>
      </c>
      <c r="AB267" s="71">
        <f t="shared" si="37"/>
        <v>0.315778281825914</v>
      </c>
      <c r="AC267" s="64">
        <f>VLOOKUP(B267,[3]第三批!$K:$R,8,0)</f>
        <v>14.85</v>
      </c>
      <c r="AD267" s="64">
        <f t="shared" si="38"/>
        <v>3</v>
      </c>
      <c r="AE267" s="64">
        <v>14.85</v>
      </c>
      <c r="AF267" s="64">
        <f t="shared" si="39"/>
        <v>3</v>
      </c>
    </row>
    <row r="268" ht="27" customHeight="1" spans="1:32">
      <c r="A268" s="33">
        <v>267</v>
      </c>
      <c r="B268" s="34" t="s">
        <v>650</v>
      </c>
      <c r="C268" s="37"/>
      <c r="D268" s="34"/>
      <c r="E268" s="34" t="s">
        <v>34</v>
      </c>
      <c r="F268" s="36" t="s">
        <v>116</v>
      </c>
      <c r="G268" s="42" t="s">
        <v>643</v>
      </c>
      <c r="H268" s="36" t="s">
        <v>193</v>
      </c>
      <c r="I268" s="34" t="e">
        <v>#N/A</v>
      </c>
      <c r="J268" s="34">
        <v>1</v>
      </c>
      <c r="K268" s="36" t="s">
        <v>253</v>
      </c>
      <c r="L268" s="33">
        <v>1</v>
      </c>
      <c r="M268" s="36" t="s">
        <v>120</v>
      </c>
      <c r="N268" s="34" t="s">
        <v>205</v>
      </c>
      <c r="O268" s="36" t="s">
        <v>120</v>
      </c>
      <c r="P268" s="51">
        <v>2.97</v>
      </c>
      <c r="Q268" s="61">
        <v>15</v>
      </c>
      <c r="R268" s="62">
        <f t="shared" si="33"/>
        <v>44.55</v>
      </c>
      <c r="S268" s="62">
        <v>36.75</v>
      </c>
      <c r="T268" s="62">
        <f t="shared" si="40"/>
        <v>1.21224489795918</v>
      </c>
      <c r="U268" s="63">
        <f t="shared" si="34"/>
        <v>44.55</v>
      </c>
      <c r="V268" s="63">
        <v>10.62</v>
      </c>
      <c r="W268" s="64">
        <f t="shared" si="35"/>
        <v>4.19491525423729</v>
      </c>
      <c r="X268" s="63">
        <v>44.55</v>
      </c>
      <c r="Y268" s="72">
        <f t="shared" si="36"/>
        <v>1</v>
      </c>
      <c r="Z268" s="70">
        <f>VLOOKUP(B268,[2]Sheet1!$B:$W,22,0)</f>
        <v>0</v>
      </c>
      <c r="AA268" s="63">
        <v>141.08</v>
      </c>
      <c r="AB268" s="71">
        <f t="shared" si="37"/>
        <v>0.315778281825914</v>
      </c>
      <c r="AC268" s="64">
        <f>VLOOKUP(B268,[3]第三批!$K:$R,8,0)</f>
        <v>14.85</v>
      </c>
      <c r="AD268" s="64">
        <f t="shared" si="38"/>
        <v>3</v>
      </c>
      <c r="AE268" s="64">
        <v>14.85</v>
      </c>
      <c r="AF268" s="64">
        <f t="shared" si="39"/>
        <v>3</v>
      </c>
    </row>
    <row r="269" ht="27" customHeight="1" spans="1:32">
      <c r="A269" s="33">
        <v>268</v>
      </c>
      <c r="B269" s="34" t="s">
        <v>651</v>
      </c>
      <c r="C269" s="37"/>
      <c r="D269" s="34" t="str">
        <f>VLOOKUP(B269,[1]第三批!$C:$E,3,0)</f>
        <v>代表品</v>
      </c>
      <c r="E269" s="34" t="s">
        <v>34</v>
      </c>
      <c r="F269" s="36" t="s">
        <v>116</v>
      </c>
      <c r="G269" s="42" t="s">
        <v>643</v>
      </c>
      <c r="H269" s="36" t="s">
        <v>193</v>
      </c>
      <c r="I269" s="34">
        <v>0</v>
      </c>
      <c r="J269" s="34">
        <v>1</v>
      </c>
      <c r="K269" s="36" t="s">
        <v>253</v>
      </c>
      <c r="L269" s="33">
        <v>1</v>
      </c>
      <c r="M269" s="36" t="s">
        <v>120</v>
      </c>
      <c r="N269" s="34" t="s">
        <v>260</v>
      </c>
      <c r="O269" s="36" t="s">
        <v>120</v>
      </c>
      <c r="P269" s="51">
        <v>0.99</v>
      </c>
      <c r="Q269" s="61">
        <v>15</v>
      </c>
      <c r="R269" s="62">
        <f t="shared" si="33"/>
        <v>14.85</v>
      </c>
      <c r="S269" s="62">
        <v>36.75</v>
      </c>
      <c r="T269" s="62">
        <f t="shared" si="40"/>
        <v>0.404081632653061</v>
      </c>
      <c r="U269" s="63">
        <f t="shared" si="34"/>
        <v>14.85</v>
      </c>
      <c r="V269" s="63">
        <v>10.62</v>
      </c>
      <c r="W269" s="64">
        <f t="shared" si="35"/>
        <v>1.39830508474576</v>
      </c>
      <c r="X269" s="63">
        <v>10.62</v>
      </c>
      <c r="Y269" s="64">
        <f t="shared" si="36"/>
        <v>1.39830508474576</v>
      </c>
      <c r="Z269" s="70">
        <f>VLOOKUP(B269,[2]Sheet1!$B:$W,22,0)</f>
        <v>2</v>
      </c>
      <c r="AA269" s="63">
        <v>141.08</v>
      </c>
      <c r="AB269" s="71">
        <f t="shared" si="37"/>
        <v>0.105259427275305</v>
      </c>
      <c r="AC269" s="64">
        <f>VLOOKUP(B269,[3]第三批!$K:$R,8,0)</f>
        <v>14.85</v>
      </c>
      <c r="AD269" s="63">
        <f t="shared" si="38"/>
        <v>1</v>
      </c>
      <c r="AE269" s="63">
        <v>14.85</v>
      </c>
      <c r="AF269" s="64">
        <f t="shared" si="39"/>
        <v>1</v>
      </c>
    </row>
    <row r="270" ht="27" customHeight="1" spans="1:32">
      <c r="A270" s="33">
        <v>269</v>
      </c>
      <c r="B270" s="34" t="s">
        <v>652</v>
      </c>
      <c r="C270" s="37"/>
      <c r="D270" s="34"/>
      <c r="E270" s="34" t="s">
        <v>34</v>
      </c>
      <c r="F270" s="36" t="s">
        <v>116</v>
      </c>
      <c r="G270" s="42" t="s">
        <v>643</v>
      </c>
      <c r="H270" s="36" t="s">
        <v>193</v>
      </c>
      <c r="I270" s="34" t="e">
        <v>#N/A</v>
      </c>
      <c r="J270" s="34">
        <v>1</v>
      </c>
      <c r="K270" s="36" t="s">
        <v>230</v>
      </c>
      <c r="L270" s="33">
        <v>1</v>
      </c>
      <c r="M270" s="36" t="s">
        <v>120</v>
      </c>
      <c r="N270" s="34" t="s">
        <v>260</v>
      </c>
      <c r="O270" s="36" t="s">
        <v>120</v>
      </c>
      <c r="P270" s="51">
        <v>3.54</v>
      </c>
      <c r="Q270" s="61">
        <v>3</v>
      </c>
      <c r="R270" s="62">
        <f t="shared" si="33"/>
        <v>10.62</v>
      </c>
      <c r="S270" s="62">
        <v>36.75</v>
      </c>
      <c r="T270" s="62">
        <f t="shared" si="40"/>
        <v>0.288979591836735</v>
      </c>
      <c r="U270" s="63">
        <f t="shared" si="34"/>
        <v>10.62</v>
      </c>
      <c r="V270" s="63">
        <v>10.62</v>
      </c>
      <c r="W270" s="64">
        <f t="shared" si="35"/>
        <v>1</v>
      </c>
      <c r="X270" s="63">
        <v>10.62</v>
      </c>
      <c r="Y270" s="64">
        <f t="shared" si="36"/>
        <v>1</v>
      </c>
      <c r="Z270" s="70">
        <f>VLOOKUP(B270,[2]Sheet1!$B:$W,22,0)</f>
        <v>0</v>
      </c>
      <c r="AA270" s="63">
        <v>141.08</v>
      </c>
      <c r="AB270" s="71">
        <f t="shared" si="37"/>
        <v>0.0752764388999149</v>
      </c>
      <c r="AC270" s="64">
        <f>VLOOKUP(B270,[3]第三批!$K:$R,8,0)</f>
        <v>14.85</v>
      </c>
      <c r="AD270" s="64">
        <f t="shared" si="38"/>
        <v>0.715151515151515</v>
      </c>
      <c r="AE270" s="64">
        <v>14.85</v>
      </c>
      <c r="AF270" s="64">
        <f t="shared" si="39"/>
        <v>0.715151515151515</v>
      </c>
    </row>
    <row r="271" ht="27" customHeight="1" spans="1:32">
      <c r="A271" s="33">
        <v>270</v>
      </c>
      <c r="B271" s="34" t="s">
        <v>653</v>
      </c>
      <c r="C271" s="37"/>
      <c r="D271" s="34"/>
      <c r="E271" s="34" t="s">
        <v>34</v>
      </c>
      <c r="F271" s="36" t="s">
        <v>116</v>
      </c>
      <c r="G271" s="42" t="s">
        <v>643</v>
      </c>
      <c r="H271" s="36" t="s">
        <v>193</v>
      </c>
      <c r="I271" s="34" t="e">
        <v>#N/A</v>
      </c>
      <c r="J271" s="34">
        <v>1</v>
      </c>
      <c r="K271" s="36" t="s">
        <v>201</v>
      </c>
      <c r="L271" s="33">
        <v>1</v>
      </c>
      <c r="M271" s="36" t="s">
        <v>120</v>
      </c>
      <c r="N271" s="34" t="s">
        <v>260</v>
      </c>
      <c r="O271" s="36" t="s">
        <v>120</v>
      </c>
      <c r="P271" s="51">
        <v>2.31</v>
      </c>
      <c r="Q271" s="61">
        <v>6</v>
      </c>
      <c r="R271" s="62">
        <f t="shared" si="33"/>
        <v>13.86</v>
      </c>
      <c r="S271" s="62">
        <v>36.75</v>
      </c>
      <c r="T271" s="62">
        <f t="shared" si="40"/>
        <v>0.377142857142857</v>
      </c>
      <c r="U271" s="63">
        <f t="shared" si="34"/>
        <v>13.86</v>
      </c>
      <c r="V271" s="63">
        <v>10.62</v>
      </c>
      <c r="W271" s="64">
        <f t="shared" si="35"/>
        <v>1.30508474576271</v>
      </c>
      <c r="X271" s="63">
        <v>10.62</v>
      </c>
      <c r="Y271" s="64">
        <f t="shared" si="36"/>
        <v>1.30508474576271</v>
      </c>
      <c r="Z271" s="70">
        <f>VLOOKUP(B271,[2]Sheet1!$B:$W,22,0)</f>
        <v>2</v>
      </c>
      <c r="AA271" s="63">
        <v>141.08</v>
      </c>
      <c r="AB271" s="71">
        <f t="shared" si="37"/>
        <v>0.0982421321236178</v>
      </c>
      <c r="AC271" s="64">
        <f>VLOOKUP(B271,[3]第三批!$K:$R,8,0)</f>
        <v>14.85</v>
      </c>
      <c r="AD271" s="64">
        <f t="shared" si="38"/>
        <v>0.933333333333333</v>
      </c>
      <c r="AE271" s="64">
        <v>14.85</v>
      </c>
      <c r="AF271" s="64">
        <f t="shared" si="39"/>
        <v>0.933333333333333</v>
      </c>
    </row>
    <row r="272" ht="27" customHeight="1" spans="1:32">
      <c r="A272" s="33">
        <v>271</v>
      </c>
      <c r="B272" s="34" t="s">
        <v>654</v>
      </c>
      <c r="C272" s="37"/>
      <c r="D272" s="34"/>
      <c r="E272" s="34" t="s">
        <v>34</v>
      </c>
      <c r="F272" s="36" t="s">
        <v>116</v>
      </c>
      <c r="G272" s="42" t="s">
        <v>643</v>
      </c>
      <c r="H272" s="36" t="s">
        <v>118</v>
      </c>
      <c r="I272" s="34" t="e">
        <v>#N/A</v>
      </c>
      <c r="J272" s="34">
        <v>1</v>
      </c>
      <c r="K272" s="36" t="s">
        <v>253</v>
      </c>
      <c r="L272" s="33">
        <v>1</v>
      </c>
      <c r="M272" s="36" t="s">
        <v>120</v>
      </c>
      <c r="N272" s="34" t="s">
        <v>655</v>
      </c>
      <c r="O272" s="36" t="s">
        <v>120</v>
      </c>
      <c r="P272" s="51">
        <v>0.99</v>
      </c>
      <c r="Q272" s="61">
        <v>15</v>
      </c>
      <c r="R272" s="62">
        <f t="shared" si="33"/>
        <v>14.85</v>
      </c>
      <c r="S272" s="62">
        <v>36.75</v>
      </c>
      <c r="T272" s="62">
        <f t="shared" si="40"/>
        <v>0.404081632653061</v>
      </c>
      <c r="U272" s="63">
        <f t="shared" si="34"/>
        <v>14.85</v>
      </c>
      <c r="V272" s="63">
        <v>10.62</v>
      </c>
      <c r="W272" s="64">
        <f t="shared" si="35"/>
        <v>1.39830508474576</v>
      </c>
      <c r="X272" s="63">
        <v>10.65</v>
      </c>
      <c r="Y272" s="64">
        <f t="shared" si="36"/>
        <v>1.3943661971831</v>
      </c>
      <c r="Z272" s="70">
        <f>VLOOKUP(B272,[2]Sheet1!$B:$W,22,0)</f>
        <v>2</v>
      </c>
      <c r="AA272" s="63">
        <v>141.08</v>
      </c>
      <c r="AB272" s="71">
        <f t="shared" si="37"/>
        <v>0.105259427275305</v>
      </c>
      <c r="AC272" s="64">
        <f>VLOOKUP(B272,[3]第三批!$K:$R,8,0)</f>
        <v>14.85</v>
      </c>
      <c r="AD272" s="63">
        <f t="shared" si="38"/>
        <v>1</v>
      </c>
      <c r="AE272" s="63">
        <v>14.85</v>
      </c>
      <c r="AF272" s="64">
        <f t="shared" si="39"/>
        <v>1</v>
      </c>
    </row>
    <row r="273" ht="27" customHeight="1" spans="1:32">
      <c r="A273" s="33">
        <v>272</v>
      </c>
      <c r="B273" s="34" t="s">
        <v>656</v>
      </c>
      <c r="C273" s="38"/>
      <c r="D273" s="34"/>
      <c r="E273" s="34" t="s">
        <v>34</v>
      </c>
      <c r="F273" s="36" t="s">
        <v>116</v>
      </c>
      <c r="G273" s="42" t="s">
        <v>643</v>
      </c>
      <c r="H273" s="36" t="s">
        <v>118</v>
      </c>
      <c r="I273" s="34" t="e">
        <v>#N/A</v>
      </c>
      <c r="J273" s="34">
        <v>1</v>
      </c>
      <c r="K273" s="36" t="s">
        <v>230</v>
      </c>
      <c r="L273" s="33">
        <v>1</v>
      </c>
      <c r="M273" s="36" t="s">
        <v>120</v>
      </c>
      <c r="N273" s="34" t="s">
        <v>655</v>
      </c>
      <c r="O273" s="36" t="s">
        <v>120</v>
      </c>
      <c r="P273" s="51">
        <v>3.55</v>
      </c>
      <c r="Q273" s="61">
        <v>3</v>
      </c>
      <c r="R273" s="62">
        <f t="shared" si="33"/>
        <v>10.65</v>
      </c>
      <c r="S273" s="62">
        <v>36.75</v>
      </c>
      <c r="T273" s="62">
        <f t="shared" si="40"/>
        <v>0.289795918367347</v>
      </c>
      <c r="U273" s="63">
        <f t="shared" si="34"/>
        <v>10.65</v>
      </c>
      <c r="V273" s="63">
        <v>10.62</v>
      </c>
      <c r="W273" s="64">
        <f t="shared" si="35"/>
        <v>1.00282485875706</v>
      </c>
      <c r="X273" s="63">
        <v>10.65</v>
      </c>
      <c r="Y273" s="64">
        <f t="shared" si="36"/>
        <v>1</v>
      </c>
      <c r="Z273" s="70">
        <f>VLOOKUP(B273,[2]Sheet1!$B:$W,22,0)</f>
        <v>0</v>
      </c>
      <c r="AA273" s="63">
        <v>141.08</v>
      </c>
      <c r="AB273" s="71">
        <f t="shared" si="37"/>
        <v>0.0754890842075418</v>
      </c>
      <c r="AC273" s="64">
        <f>VLOOKUP(B273,[3]第三批!$K:$R,8,0)</f>
        <v>14.85</v>
      </c>
      <c r="AD273" s="64">
        <f t="shared" si="38"/>
        <v>0.717171717171717</v>
      </c>
      <c r="AE273" s="64">
        <v>14.85</v>
      </c>
      <c r="AF273" s="64">
        <f t="shared" si="39"/>
        <v>0.717171717171717</v>
      </c>
    </row>
    <row r="274" ht="27" customHeight="1" spans="1:32">
      <c r="A274" s="33">
        <v>273</v>
      </c>
      <c r="B274" s="34" t="s">
        <v>657</v>
      </c>
      <c r="C274" s="35" t="s">
        <v>658</v>
      </c>
      <c r="D274" s="34" t="str">
        <f>VLOOKUP(B274,[1]第三批!$C:$E,3,0)</f>
        <v>代表品</v>
      </c>
      <c r="E274" s="34" t="s">
        <v>34</v>
      </c>
      <c r="F274" s="36" t="s">
        <v>659</v>
      </c>
      <c r="G274" s="36" t="s">
        <v>660</v>
      </c>
      <c r="H274" s="36" t="s">
        <v>661</v>
      </c>
      <c r="I274" s="34">
        <v>0</v>
      </c>
      <c r="J274" s="34">
        <v>1</v>
      </c>
      <c r="K274" s="52" t="s">
        <v>662</v>
      </c>
      <c r="L274" s="33">
        <v>12</v>
      </c>
      <c r="M274" s="36" t="s">
        <v>39</v>
      </c>
      <c r="N274" s="36" t="s">
        <v>663</v>
      </c>
      <c r="O274" s="36" t="s">
        <v>41</v>
      </c>
      <c r="P274" s="51">
        <v>38.04</v>
      </c>
      <c r="Q274" s="61">
        <v>1.5</v>
      </c>
      <c r="R274" s="62">
        <f t="shared" si="33"/>
        <v>4.755</v>
      </c>
      <c r="S274" s="62">
        <v>4.755</v>
      </c>
      <c r="T274" s="62">
        <f t="shared" si="40"/>
        <v>1</v>
      </c>
      <c r="U274" s="63">
        <f t="shared" si="34"/>
        <v>4.755</v>
      </c>
      <c r="V274" s="63">
        <v>4.755</v>
      </c>
      <c r="W274" s="64">
        <f t="shared" si="35"/>
        <v>1</v>
      </c>
      <c r="X274" s="63">
        <v>4.755</v>
      </c>
      <c r="Y274" s="64">
        <f t="shared" si="36"/>
        <v>1</v>
      </c>
      <c r="Z274" s="70">
        <f>VLOOKUP(B274,[2]Sheet1!$B:$W,22,0)</f>
        <v>0</v>
      </c>
      <c r="AA274" s="63">
        <v>4.15</v>
      </c>
      <c r="AB274" s="71">
        <f t="shared" si="37"/>
        <v>1.14578313253012</v>
      </c>
      <c r="AC274" s="64">
        <f>VLOOKUP(B274,[3]第三批!$K:$R,8,0)</f>
        <v>3.17</v>
      </c>
      <c r="AD274" s="64">
        <f t="shared" si="38"/>
        <v>1.5</v>
      </c>
      <c r="AE274" s="64">
        <v>4.755</v>
      </c>
      <c r="AF274" s="64">
        <f t="shared" si="39"/>
        <v>1</v>
      </c>
    </row>
    <row r="275" ht="27" customHeight="1" spans="1:32">
      <c r="A275" s="33">
        <v>274</v>
      </c>
      <c r="B275" s="34" t="s">
        <v>664</v>
      </c>
      <c r="C275" s="46"/>
      <c r="D275" s="34"/>
      <c r="E275" s="34" t="s">
        <v>34</v>
      </c>
      <c r="F275" s="36" t="s">
        <v>659</v>
      </c>
      <c r="G275" s="36" t="s">
        <v>660</v>
      </c>
      <c r="H275" s="36" t="s">
        <v>661</v>
      </c>
      <c r="I275" s="34" t="e">
        <v>#N/A</v>
      </c>
      <c r="J275" s="34">
        <v>1</v>
      </c>
      <c r="K275" s="52" t="s">
        <v>662</v>
      </c>
      <c r="L275" s="33">
        <v>14</v>
      </c>
      <c r="M275" s="36" t="s">
        <v>39</v>
      </c>
      <c r="N275" s="36" t="s">
        <v>663</v>
      </c>
      <c r="O275" s="36" t="s">
        <v>41</v>
      </c>
      <c r="P275" s="51">
        <v>44.38</v>
      </c>
      <c r="Q275" s="61">
        <v>1.5</v>
      </c>
      <c r="R275" s="62">
        <f t="shared" si="33"/>
        <v>4.755</v>
      </c>
      <c r="S275" s="62">
        <v>4.755</v>
      </c>
      <c r="T275" s="62">
        <f t="shared" si="40"/>
        <v>1</v>
      </c>
      <c r="U275" s="63">
        <f t="shared" si="34"/>
        <v>4.755</v>
      </c>
      <c r="V275" s="63">
        <v>4.755</v>
      </c>
      <c r="W275" s="64">
        <f t="shared" si="35"/>
        <v>1</v>
      </c>
      <c r="X275" s="63">
        <v>4.755</v>
      </c>
      <c r="Y275" s="64">
        <f t="shared" si="36"/>
        <v>1</v>
      </c>
      <c r="Z275" s="70">
        <f>VLOOKUP(B275,[2]Sheet1!$B:$W,22,0)</f>
        <v>0</v>
      </c>
      <c r="AA275" s="63">
        <v>4.15</v>
      </c>
      <c r="AB275" s="71">
        <f t="shared" si="37"/>
        <v>1.14578313253012</v>
      </c>
      <c r="AC275" s="64">
        <f>VLOOKUP(B275,[3]第三批!$K:$R,8,0)</f>
        <v>3.17</v>
      </c>
      <c r="AD275" s="64">
        <f t="shared" si="38"/>
        <v>1.5</v>
      </c>
      <c r="AE275" s="64">
        <v>4.755</v>
      </c>
      <c r="AF275" s="64">
        <f t="shared" si="39"/>
        <v>1</v>
      </c>
    </row>
    <row r="276" ht="27" customHeight="1" spans="1:32">
      <c r="A276" s="33">
        <v>275</v>
      </c>
      <c r="B276" s="34" t="s">
        <v>665</v>
      </c>
      <c r="C276" s="46"/>
      <c r="D276" s="34" t="str">
        <f>VLOOKUP(B276,[1]第三批!$C:$E,3,0)</f>
        <v>代表品</v>
      </c>
      <c r="E276" s="34" t="s">
        <v>34</v>
      </c>
      <c r="F276" s="36" t="s">
        <v>659</v>
      </c>
      <c r="G276" s="36" t="s">
        <v>666</v>
      </c>
      <c r="H276" s="36" t="s">
        <v>667</v>
      </c>
      <c r="I276" s="34">
        <v>0</v>
      </c>
      <c r="J276" s="34">
        <v>1</v>
      </c>
      <c r="K276" s="36" t="s">
        <v>668</v>
      </c>
      <c r="L276" s="33">
        <v>1</v>
      </c>
      <c r="M276" s="36" t="s">
        <v>120</v>
      </c>
      <c r="N276" s="34" t="s">
        <v>669</v>
      </c>
      <c r="O276" s="36" t="s">
        <v>41</v>
      </c>
      <c r="P276" s="51">
        <v>6.21</v>
      </c>
      <c r="Q276" s="61">
        <v>1</v>
      </c>
      <c r="R276" s="62">
        <f t="shared" si="33"/>
        <v>6.21</v>
      </c>
      <c r="S276" s="62">
        <v>4.755</v>
      </c>
      <c r="T276" s="62">
        <f t="shared" si="40"/>
        <v>1.30599369085174</v>
      </c>
      <c r="U276" s="63">
        <f t="shared" si="34"/>
        <v>6.21</v>
      </c>
      <c r="V276" s="63">
        <v>4.755</v>
      </c>
      <c r="W276" s="64">
        <f t="shared" si="35"/>
        <v>1.30599369085174</v>
      </c>
      <c r="X276" s="63">
        <v>6.21</v>
      </c>
      <c r="Y276" s="64">
        <f t="shared" si="36"/>
        <v>1</v>
      </c>
      <c r="Z276" s="70">
        <f>VLOOKUP(B276,[2]Sheet1!$B:$W,22,0)</f>
        <v>0</v>
      </c>
      <c r="AA276" s="63">
        <v>4.15</v>
      </c>
      <c r="AB276" s="71">
        <f t="shared" si="37"/>
        <v>1.49638554216867</v>
      </c>
      <c r="AC276" s="64">
        <f>VLOOKUP(B276,[3]第三批!$K:$R,8,0)</f>
        <v>3.17</v>
      </c>
      <c r="AD276" s="64">
        <f t="shared" si="38"/>
        <v>1.9589905362776</v>
      </c>
      <c r="AE276" s="64">
        <v>4.755</v>
      </c>
      <c r="AF276" s="64">
        <f t="shared" si="39"/>
        <v>1.30599369085174</v>
      </c>
    </row>
    <row r="277" ht="27" customHeight="1" spans="1:32">
      <c r="A277" s="33">
        <v>276</v>
      </c>
      <c r="B277" s="34" t="s">
        <v>670</v>
      </c>
      <c r="C277" s="47"/>
      <c r="D277" s="34"/>
      <c r="E277" s="34" t="s">
        <v>34</v>
      </c>
      <c r="F277" s="36" t="s">
        <v>659</v>
      </c>
      <c r="G277" s="36" t="s">
        <v>666</v>
      </c>
      <c r="H277" s="36" t="s">
        <v>667</v>
      </c>
      <c r="I277" s="34" t="e">
        <v>#N/A</v>
      </c>
      <c r="J277" s="34">
        <v>1</v>
      </c>
      <c r="K277" s="36" t="s">
        <v>668</v>
      </c>
      <c r="L277" s="33">
        <v>3</v>
      </c>
      <c r="M277" s="36" t="s">
        <v>120</v>
      </c>
      <c r="N277" s="34" t="s">
        <v>669</v>
      </c>
      <c r="O277" s="36" t="s">
        <v>41</v>
      </c>
      <c r="P277" s="51">
        <v>18.63</v>
      </c>
      <c r="Q277" s="61">
        <v>1</v>
      </c>
      <c r="R277" s="62">
        <f t="shared" si="33"/>
        <v>6.21</v>
      </c>
      <c r="S277" s="62">
        <v>4.755</v>
      </c>
      <c r="T277" s="62">
        <f t="shared" si="40"/>
        <v>1.30599369085174</v>
      </c>
      <c r="U277" s="63">
        <f t="shared" si="34"/>
        <v>6.21</v>
      </c>
      <c r="V277" s="63">
        <v>4.755</v>
      </c>
      <c r="W277" s="64">
        <f t="shared" si="35"/>
        <v>1.30599369085174</v>
      </c>
      <c r="X277" s="63">
        <v>6.21</v>
      </c>
      <c r="Y277" s="64">
        <f t="shared" si="36"/>
        <v>1</v>
      </c>
      <c r="Z277" s="70">
        <f>VLOOKUP(B277,[2]Sheet1!$B:$W,22,0)</f>
        <v>0</v>
      </c>
      <c r="AA277" s="63">
        <v>4.15</v>
      </c>
      <c r="AB277" s="71">
        <f t="shared" si="37"/>
        <v>1.49638554216867</v>
      </c>
      <c r="AC277" s="64">
        <f>VLOOKUP(B277,[3]第三批!$K:$R,8,0)</f>
        <v>3.17</v>
      </c>
      <c r="AD277" s="64">
        <f t="shared" si="38"/>
        <v>1.9589905362776</v>
      </c>
      <c r="AE277" s="64">
        <v>4.755</v>
      </c>
      <c r="AF277" s="64">
        <f t="shared" si="39"/>
        <v>1.30599369085174</v>
      </c>
    </row>
    <row r="278" ht="67.5" customHeight="1" spans="1:32">
      <c r="A278" s="33">
        <v>277</v>
      </c>
      <c r="B278" s="34" t="s">
        <v>671</v>
      </c>
      <c r="C278" s="35" t="s">
        <v>672</v>
      </c>
      <c r="D278" s="34" t="str">
        <f>VLOOKUP(B278,[1]第三批!$C:$E,3,0)</f>
        <v>代表品</v>
      </c>
      <c r="E278" s="34" t="s">
        <v>34</v>
      </c>
      <c r="F278" s="36" t="s">
        <v>35</v>
      </c>
      <c r="G278" s="42" t="s">
        <v>673</v>
      </c>
      <c r="H278" s="36" t="s">
        <v>37</v>
      </c>
      <c r="I278" s="34">
        <v>0</v>
      </c>
      <c r="J278" s="34">
        <v>1</v>
      </c>
      <c r="K278" s="36" t="s">
        <v>674</v>
      </c>
      <c r="L278" s="33">
        <v>90</v>
      </c>
      <c r="M278" s="36" t="s">
        <v>39</v>
      </c>
      <c r="N278" s="34" t="s">
        <v>675</v>
      </c>
      <c r="O278" s="36" t="s">
        <v>41</v>
      </c>
      <c r="P278" s="51">
        <v>25.01</v>
      </c>
      <c r="Q278" s="61">
        <v>9</v>
      </c>
      <c r="R278" s="62">
        <f t="shared" si="33"/>
        <v>2.501</v>
      </c>
      <c r="S278" s="62">
        <v>2.41</v>
      </c>
      <c r="T278" s="62">
        <f t="shared" si="40"/>
        <v>1.03775933609959</v>
      </c>
      <c r="U278" s="63">
        <f t="shared" si="34"/>
        <v>2.501</v>
      </c>
      <c r="V278" s="63">
        <v>2.10545454545455</v>
      </c>
      <c r="W278" s="64">
        <f t="shared" si="35"/>
        <v>1.18786701208981</v>
      </c>
      <c r="X278" s="63">
        <v>2.501</v>
      </c>
      <c r="Y278" s="64">
        <f t="shared" si="36"/>
        <v>1</v>
      </c>
      <c r="Z278" s="70">
        <f>VLOOKUP(B278,[2]Sheet1!$B:$W,22,0)</f>
        <v>0</v>
      </c>
      <c r="AA278" s="63">
        <v>5.06</v>
      </c>
      <c r="AB278" s="71">
        <f t="shared" si="37"/>
        <v>0.494268774703557</v>
      </c>
      <c r="AC278" s="64">
        <f>VLOOKUP(B278,[3]第三批!$K:$R,8,0)</f>
        <v>2.10545454545455</v>
      </c>
      <c r="AD278" s="64">
        <f t="shared" si="38"/>
        <v>1.18786701208981</v>
      </c>
      <c r="AE278" s="64">
        <v>2.10545454545455</v>
      </c>
      <c r="AF278" s="64">
        <f t="shared" si="39"/>
        <v>1.18786701208981</v>
      </c>
    </row>
    <row r="279" ht="68.45" customHeight="1" spans="1:32">
      <c r="A279" s="33">
        <v>278</v>
      </c>
      <c r="B279" s="34" t="s">
        <v>676</v>
      </c>
      <c r="C279" s="46"/>
      <c r="D279" s="34" t="str">
        <f>VLOOKUP(B279,[1]第三批!$C:$E,3,0)</f>
        <v>代表品</v>
      </c>
      <c r="E279" s="34" t="s">
        <v>34</v>
      </c>
      <c r="F279" s="36" t="s">
        <v>35</v>
      </c>
      <c r="G279" s="40" t="s">
        <v>677</v>
      </c>
      <c r="H279" s="36" t="s">
        <v>302</v>
      </c>
      <c r="I279" s="34" t="s">
        <v>678</v>
      </c>
      <c r="J279" s="34">
        <v>1.375</v>
      </c>
      <c r="K279" s="40" t="s">
        <v>679</v>
      </c>
      <c r="L279" s="33">
        <v>20</v>
      </c>
      <c r="M279" s="36" t="s">
        <v>97</v>
      </c>
      <c r="N279" s="36" t="s">
        <v>367</v>
      </c>
      <c r="O279" s="36" t="s">
        <v>41</v>
      </c>
      <c r="P279" s="53">
        <v>19.3</v>
      </c>
      <c r="Q279" s="61">
        <v>3</v>
      </c>
      <c r="R279" s="62">
        <f t="shared" si="33"/>
        <v>2.895</v>
      </c>
      <c r="S279" s="62">
        <v>2.41</v>
      </c>
      <c r="T279" s="62">
        <f t="shared" si="40"/>
        <v>1.20124481327801</v>
      </c>
      <c r="U279" s="63">
        <f t="shared" si="34"/>
        <v>2.10545454545455</v>
      </c>
      <c r="V279" s="63">
        <v>2.10545454545455</v>
      </c>
      <c r="W279" s="64">
        <f t="shared" si="35"/>
        <v>0.999999999999998</v>
      </c>
      <c r="X279" s="63">
        <v>2.10545454545455</v>
      </c>
      <c r="Y279" s="64">
        <f t="shared" si="36"/>
        <v>0.999999999999998</v>
      </c>
      <c r="Z279" s="70">
        <f>VLOOKUP(B279,[2]Sheet1!$B:$W,22,0)</f>
        <v>0</v>
      </c>
      <c r="AA279" s="63">
        <v>5.06</v>
      </c>
      <c r="AB279" s="71">
        <f t="shared" si="37"/>
        <v>0.416097736255839</v>
      </c>
      <c r="AC279" s="64">
        <f>VLOOKUP(B279,[3]第三批!$K:$R,8,0)</f>
        <v>2.10545454545455</v>
      </c>
      <c r="AD279" s="63">
        <f t="shared" si="38"/>
        <v>0.999999999999998</v>
      </c>
      <c r="AE279" s="63">
        <v>2.10545454545455</v>
      </c>
      <c r="AF279" s="64">
        <f t="shared" si="39"/>
        <v>0.999999999999998</v>
      </c>
    </row>
    <row r="280" ht="27" customHeight="1" spans="1:32">
      <c r="A280" s="33">
        <v>279</v>
      </c>
      <c r="B280" s="34" t="s">
        <v>680</v>
      </c>
      <c r="C280" s="46"/>
      <c r="D280" s="34" t="str">
        <f>VLOOKUP(B280,[1]第三批!$C:$E,3,0)</f>
        <v>代表品</v>
      </c>
      <c r="E280" s="34" t="s">
        <v>34</v>
      </c>
      <c r="F280" s="36" t="s">
        <v>35</v>
      </c>
      <c r="G280" s="36" t="s">
        <v>681</v>
      </c>
      <c r="H280" s="36" t="s">
        <v>286</v>
      </c>
      <c r="I280" s="34">
        <v>0</v>
      </c>
      <c r="J280" s="34">
        <v>1.1</v>
      </c>
      <c r="K280" s="52" t="s">
        <v>60</v>
      </c>
      <c r="L280" s="33">
        <v>100</v>
      </c>
      <c r="M280" s="36" t="s">
        <v>61</v>
      </c>
      <c r="N280" s="34" t="s">
        <v>682</v>
      </c>
      <c r="O280" s="36" t="s">
        <v>128</v>
      </c>
      <c r="P280" s="51">
        <v>33.02</v>
      </c>
      <c r="Q280" s="61">
        <v>9</v>
      </c>
      <c r="R280" s="62">
        <f t="shared" si="33"/>
        <v>2.9718</v>
      </c>
      <c r="S280" s="62">
        <v>2.41</v>
      </c>
      <c r="T280" s="62">
        <f t="shared" si="40"/>
        <v>1.23311203319502</v>
      </c>
      <c r="U280" s="63">
        <f t="shared" si="34"/>
        <v>2.70163636363636</v>
      </c>
      <c r="V280" s="63">
        <v>2.10545454545455</v>
      </c>
      <c r="W280" s="64">
        <f t="shared" si="35"/>
        <v>1.28316062176166</v>
      </c>
      <c r="X280" s="63">
        <v>2.70163636363636</v>
      </c>
      <c r="Y280" s="64">
        <f t="shared" si="36"/>
        <v>1</v>
      </c>
      <c r="Z280" s="70">
        <f>VLOOKUP(B280,[2]Sheet1!$B:$W,22,0)</f>
        <v>0</v>
      </c>
      <c r="AA280" s="63">
        <v>5.06</v>
      </c>
      <c r="AB280" s="71">
        <f t="shared" si="37"/>
        <v>0.533920229967661</v>
      </c>
      <c r="AC280" s="64">
        <f>VLOOKUP(B280,[3]第三批!$K:$R,8,0)</f>
        <v>2.10545454545455</v>
      </c>
      <c r="AD280" s="64">
        <f t="shared" si="38"/>
        <v>1.28316062176166</v>
      </c>
      <c r="AE280" s="64">
        <v>2.10545454545455</v>
      </c>
      <c r="AF280" s="64">
        <f t="shared" si="39"/>
        <v>1.28316062176166</v>
      </c>
    </row>
    <row r="281" ht="27" customHeight="1" spans="1:32">
      <c r="A281" s="33">
        <v>280</v>
      </c>
      <c r="B281" s="34" t="s">
        <v>683</v>
      </c>
      <c r="C281" s="46"/>
      <c r="D281" s="34"/>
      <c r="E281" s="34" t="s">
        <v>34</v>
      </c>
      <c r="F281" s="36" t="s">
        <v>35</v>
      </c>
      <c r="G281" s="36" t="s">
        <v>681</v>
      </c>
      <c r="H281" s="36" t="s">
        <v>286</v>
      </c>
      <c r="I281" s="34" t="e">
        <v>#N/A</v>
      </c>
      <c r="J281" s="34">
        <v>1.1</v>
      </c>
      <c r="K281" s="52" t="s">
        <v>60</v>
      </c>
      <c r="L281" s="33">
        <v>45</v>
      </c>
      <c r="M281" s="36" t="s">
        <v>61</v>
      </c>
      <c r="N281" s="34" t="s">
        <v>682</v>
      </c>
      <c r="O281" s="36" t="s">
        <v>128</v>
      </c>
      <c r="P281" s="51">
        <v>15.29</v>
      </c>
      <c r="Q281" s="61">
        <v>9</v>
      </c>
      <c r="R281" s="62">
        <f t="shared" si="33"/>
        <v>3.058</v>
      </c>
      <c r="S281" s="62">
        <v>2.41</v>
      </c>
      <c r="T281" s="62">
        <f t="shared" si="40"/>
        <v>1.26887966804979</v>
      </c>
      <c r="U281" s="63">
        <f t="shared" si="34"/>
        <v>2.78</v>
      </c>
      <c r="V281" s="63">
        <v>2.10545454545455</v>
      </c>
      <c r="W281" s="64">
        <f t="shared" si="35"/>
        <v>1.32037996545768</v>
      </c>
      <c r="X281" s="63">
        <v>2.70163636363636</v>
      </c>
      <c r="Y281" s="64">
        <f t="shared" si="36"/>
        <v>1.02900598963591</v>
      </c>
      <c r="Z281" s="70">
        <f>VLOOKUP(B281,[2]Sheet1!$B:$W,22,0)</f>
        <v>1</v>
      </c>
      <c r="AA281" s="63">
        <v>5.06</v>
      </c>
      <c r="AB281" s="71">
        <f t="shared" si="37"/>
        <v>0.549407114624506</v>
      </c>
      <c r="AC281" s="64">
        <f>VLOOKUP(B281,[3]第三批!$K:$R,8,0)</f>
        <v>2.10545454545455</v>
      </c>
      <c r="AD281" s="64">
        <f t="shared" si="38"/>
        <v>1.32037996545768</v>
      </c>
      <c r="AE281" s="64">
        <v>2.10545454545455</v>
      </c>
      <c r="AF281" s="64">
        <f t="shared" si="39"/>
        <v>1.32037996545768</v>
      </c>
    </row>
    <row r="282" ht="27" customHeight="1" spans="1:32">
      <c r="A282" s="33">
        <v>281</v>
      </c>
      <c r="B282" s="34" t="s">
        <v>684</v>
      </c>
      <c r="C282" s="46"/>
      <c r="D282" s="34"/>
      <c r="E282" s="34" t="s">
        <v>34</v>
      </c>
      <c r="F282" s="36" t="s">
        <v>35</v>
      </c>
      <c r="G282" s="36" t="s">
        <v>681</v>
      </c>
      <c r="H282" s="36" t="s">
        <v>286</v>
      </c>
      <c r="I282" s="34" t="e">
        <v>#N/A</v>
      </c>
      <c r="J282" s="34">
        <v>1.1</v>
      </c>
      <c r="K282" s="52" t="s">
        <v>60</v>
      </c>
      <c r="L282" s="33">
        <v>72</v>
      </c>
      <c r="M282" s="36" t="s">
        <v>61</v>
      </c>
      <c r="N282" s="34" t="s">
        <v>682</v>
      </c>
      <c r="O282" s="36" t="s">
        <v>128</v>
      </c>
      <c r="P282" s="51">
        <v>24.06</v>
      </c>
      <c r="Q282" s="61">
        <v>9</v>
      </c>
      <c r="R282" s="62">
        <f t="shared" si="33"/>
        <v>3.0075</v>
      </c>
      <c r="S282" s="62">
        <v>2.41</v>
      </c>
      <c r="T282" s="62">
        <f t="shared" si="40"/>
        <v>1.24792531120332</v>
      </c>
      <c r="U282" s="63">
        <f t="shared" si="34"/>
        <v>2.73409090909091</v>
      </c>
      <c r="V282" s="80" t="s">
        <v>685</v>
      </c>
      <c r="W282" s="64">
        <f t="shared" si="35"/>
        <v>1.29857512953368</v>
      </c>
      <c r="X282" s="63">
        <v>2.70163636363636</v>
      </c>
      <c r="Y282" s="64">
        <f t="shared" si="36"/>
        <v>1.01201292146174</v>
      </c>
      <c r="Z282" s="70">
        <f>VLOOKUP(B282,[2]Sheet1!$B:$W,22,0)</f>
        <v>1</v>
      </c>
      <c r="AA282" s="63">
        <v>5.06</v>
      </c>
      <c r="AB282" s="71">
        <f t="shared" si="37"/>
        <v>0.540334171757097</v>
      </c>
      <c r="AC282" s="64">
        <f>VLOOKUP(B282,[3]第三批!$K:$R,8,0)</f>
        <v>2.10545454545455</v>
      </c>
      <c r="AD282" s="64">
        <f t="shared" si="38"/>
        <v>1.29857512953368</v>
      </c>
      <c r="AE282" s="64">
        <v>2.10545454545455</v>
      </c>
      <c r="AF282" s="64">
        <f t="shared" si="39"/>
        <v>1.29857512953368</v>
      </c>
    </row>
    <row r="283" ht="27" customHeight="1" spans="1:32">
      <c r="A283" s="33">
        <v>282</v>
      </c>
      <c r="B283" s="34" t="s">
        <v>686</v>
      </c>
      <c r="C283" s="46"/>
      <c r="D283" s="34"/>
      <c r="E283" s="34" t="s">
        <v>34</v>
      </c>
      <c r="F283" s="36" t="s">
        <v>35</v>
      </c>
      <c r="G283" s="42" t="s">
        <v>673</v>
      </c>
      <c r="H283" s="36" t="s">
        <v>37</v>
      </c>
      <c r="I283" s="34" t="e">
        <v>#N/A</v>
      </c>
      <c r="J283" s="34">
        <v>1</v>
      </c>
      <c r="K283" s="36" t="s">
        <v>674</v>
      </c>
      <c r="L283" s="33">
        <v>36</v>
      </c>
      <c r="M283" s="36" t="s">
        <v>39</v>
      </c>
      <c r="N283" s="36" t="s">
        <v>687</v>
      </c>
      <c r="O283" s="36" t="s">
        <v>41</v>
      </c>
      <c r="P283" s="51">
        <v>9.99</v>
      </c>
      <c r="Q283" s="61">
        <v>9</v>
      </c>
      <c r="R283" s="62">
        <f t="shared" si="33"/>
        <v>2.4975</v>
      </c>
      <c r="S283" s="62">
        <v>2.41</v>
      </c>
      <c r="T283" s="62">
        <f t="shared" si="40"/>
        <v>1.03630705394191</v>
      </c>
      <c r="U283" s="63">
        <f t="shared" si="34"/>
        <v>2.4975</v>
      </c>
      <c r="V283" s="63">
        <v>2.10545454545455</v>
      </c>
      <c r="W283" s="64">
        <f t="shared" si="35"/>
        <v>1.18620466321243</v>
      </c>
      <c r="X283" s="63">
        <v>2.409375</v>
      </c>
      <c r="Y283" s="64">
        <f t="shared" si="36"/>
        <v>1.03657587548638</v>
      </c>
      <c r="Z283" s="70">
        <f>VLOOKUP(B283,[2]Sheet1!$B:$W,22,0)</f>
        <v>1</v>
      </c>
      <c r="AA283" s="63">
        <v>5.06</v>
      </c>
      <c r="AB283" s="71">
        <f t="shared" si="37"/>
        <v>0.493577075098814</v>
      </c>
      <c r="AC283" s="64">
        <f>VLOOKUP(B283,[3]第三批!$K:$R,8,0)</f>
        <v>2.10545454545455</v>
      </c>
      <c r="AD283" s="64">
        <f t="shared" si="38"/>
        <v>1.18620466321243</v>
      </c>
      <c r="AE283" s="64">
        <v>2.10545454545455</v>
      </c>
      <c r="AF283" s="64">
        <f t="shared" si="39"/>
        <v>1.18620466321243</v>
      </c>
    </row>
    <row r="284" ht="27" customHeight="1" spans="1:32">
      <c r="A284" s="33">
        <v>283</v>
      </c>
      <c r="B284" s="34" t="s">
        <v>688</v>
      </c>
      <c r="C284" s="46"/>
      <c r="D284" s="34"/>
      <c r="E284" s="34" t="s">
        <v>34</v>
      </c>
      <c r="F284" s="36" t="s">
        <v>35</v>
      </c>
      <c r="G284" s="42" t="s">
        <v>673</v>
      </c>
      <c r="H284" s="36" t="s">
        <v>37</v>
      </c>
      <c r="I284" s="34" t="e">
        <v>#N/A</v>
      </c>
      <c r="J284" s="34">
        <v>1</v>
      </c>
      <c r="K284" s="36" t="s">
        <v>674</v>
      </c>
      <c r="L284" s="33">
        <v>60</v>
      </c>
      <c r="M284" s="36" t="s">
        <v>39</v>
      </c>
      <c r="N284" s="36" t="s">
        <v>687</v>
      </c>
      <c r="O284" s="36" t="s">
        <v>41</v>
      </c>
      <c r="P284" s="51">
        <v>16.34</v>
      </c>
      <c r="Q284" s="61">
        <v>9</v>
      </c>
      <c r="R284" s="62">
        <f t="shared" si="33"/>
        <v>2.451</v>
      </c>
      <c r="S284" s="62">
        <v>2.41</v>
      </c>
      <c r="T284" s="62">
        <f t="shared" si="40"/>
        <v>1.01701244813278</v>
      </c>
      <c r="U284" s="63">
        <f t="shared" si="34"/>
        <v>2.451</v>
      </c>
      <c r="V284" s="63">
        <v>2.10545454545455</v>
      </c>
      <c r="W284" s="64">
        <f t="shared" si="35"/>
        <v>1.16411917098445</v>
      </c>
      <c r="X284" s="63">
        <v>2.409375</v>
      </c>
      <c r="Y284" s="64">
        <f t="shared" si="36"/>
        <v>1.01727626459144</v>
      </c>
      <c r="Z284" s="70">
        <f>VLOOKUP(B284,[2]Sheet1!$B:$W,22,0)</f>
        <v>1</v>
      </c>
      <c r="AA284" s="63">
        <v>5.06</v>
      </c>
      <c r="AB284" s="71">
        <f t="shared" si="37"/>
        <v>0.484387351778656</v>
      </c>
      <c r="AC284" s="64">
        <f>VLOOKUP(B284,[3]第三批!$K:$R,8,0)</f>
        <v>2.10545454545455</v>
      </c>
      <c r="AD284" s="64">
        <f t="shared" si="38"/>
        <v>1.16411917098445</v>
      </c>
      <c r="AE284" s="64">
        <v>2.10545454545455</v>
      </c>
      <c r="AF284" s="64">
        <f t="shared" si="39"/>
        <v>1.16411917098445</v>
      </c>
    </row>
    <row r="285" ht="27" customHeight="1" spans="1:32">
      <c r="A285" s="33">
        <v>284</v>
      </c>
      <c r="B285" s="34" t="s">
        <v>689</v>
      </c>
      <c r="C285" s="47"/>
      <c r="D285" s="34"/>
      <c r="E285" s="34" t="s">
        <v>34</v>
      </c>
      <c r="F285" s="36" t="s">
        <v>35</v>
      </c>
      <c r="G285" s="42" t="s">
        <v>673</v>
      </c>
      <c r="H285" s="36" t="s">
        <v>37</v>
      </c>
      <c r="I285" s="34" t="e">
        <v>#N/A</v>
      </c>
      <c r="J285" s="34">
        <v>1</v>
      </c>
      <c r="K285" s="36" t="s">
        <v>674</v>
      </c>
      <c r="L285" s="33">
        <v>96</v>
      </c>
      <c r="M285" s="36" t="s">
        <v>39</v>
      </c>
      <c r="N285" s="36" t="s">
        <v>687</v>
      </c>
      <c r="O285" s="36" t="s">
        <v>41</v>
      </c>
      <c r="P285" s="53">
        <v>25.7</v>
      </c>
      <c r="Q285" s="61">
        <v>9</v>
      </c>
      <c r="R285" s="62">
        <f t="shared" si="33"/>
        <v>2.409375</v>
      </c>
      <c r="S285" s="62">
        <v>2.41</v>
      </c>
      <c r="T285" s="62">
        <f t="shared" si="40"/>
        <v>0.999740663900415</v>
      </c>
      <c r="U285" s="63">
        <f t="shared" si="34"/>
        <v>2.409375</v>
      </c>
      <c r="V285" s="63">
        <v>2.10545454545455</v>
      </c>
      <c r="W285" s="64">
        <f t="shared" si="35"/>
        <v>1.14434909326425</v>
      </c>
      <c r="X285" s="63">
        <v>2.409375</v>
      </c>
      <c r="Y285" s="64">
        <f t="shared" si="36"/>
        <v>1</v>
      </c>
      <c r="Z285" s="70">
        <f>VLOOKUP(B285,[2]Sheet1!$B:$W,22,0)</f>
        <v>0</v>
      </c>
      <c r="AA285" s="63">
        <v>5.06</v>
      </c>
      <c r="AB285" s="71">
        <f t="shared" si="37"/>
        <v>0.476161067193676</v>
      </c>
      <c r="AC285" s="64">
        <f>VLOOKUP(B285,[3]第三批!$K:$R,8,0)</f>
        <v>2.10545454545455</v>
      </c>
      <c r="AD285" s="64">
        <f t="shared" si="38"/>
        <v>1.14434909326425</v>
      </c>
      <c r="AE285" s="64">
        <v>2.10545454545455</v>
      </c>
      <c r="AF285" s="64">
        <f t="shared" si="39"/>
        <v>1.14434909326425</v>
      </c>
    </row>
    <row r="286" ht="40.5" customHeight="1" spans="1:32">
      <c r="A286" s="33">
        <v>285</v>
      </c>
      <c r="B286" s="34" t="s">
        <v>690</v>
      </c>
      <c r="C286" s="35" t="s">
        <v>691</v>
      </c>
      <c r="D286" s="34" t="str">
        <f>VLOOKUP(B286,[1]第三批!$C:$E,3,0)</f>
        <v>代表品</v>
      </c>
      <c r="E286" s="34" t="s">
        <v>34</v>
      </c>
      <c r="F286" s="36" t="s">
        <v>35</v>
      </c>
      <c r="G286" s="36" t="s">
        <v>692</v>
      </c>
      <c r="H286" s="36" t="s">
        <v>593</v>
      </c>
      <c r="I286" s="34">
        <v>0</v>
      </c>
      <c r="J286" s="34">
        <v>1</v>
      </c>
      <c r="K286" s="36" t="s">
        <v>38</v>
      </c>
      <c r="L286" s="33">
        <v>60</v>
      </c>
      <c r="M286" s="36" t="s">
        <v>39</v>
      </c>
      <c r="N286" s="34" t="s">
        <v>693</v>
      </c>
      <c r="O286" s="36" t="s">
        <v>128</v>
      </c>
      <c r="P286" s="51">
        <v>19.38</v>
      </c>
      <c r="Q286" s="61">
        <v>9</v>
      </c>
      <c r="R286" s="62">
        <f t="shared" si="33"/>
        <v>2.907</v>
      </c>
      <c r="S286" s="62">
        <v>2.85</v>
      </c>
      <c r="T286" s="62">
        <f t="shared" si="40"/>
        <v>1.02</v>
      </c>
      <c r="U286" s="63">
        <f t="shared" si="34"/>
        <v>2.907</v>
      </c>
      <c r="V286" s="63">
        <v>0.792</v>
      </c>
      <c r="W286" s="64">
        <f t="shared" si="35"/>
        <v>3.67045454545455</v>
      </c>
      <c r="X286" s="63">
        <v>2.56607142857143</v>
      </c>
      <c r="Y286" s="72">
        <f t="shared" si="36"/>
        <v>1.13286012526096</v>
      </c>
      <c r="Z286" s="70">
        <f>VLOOKUP(B286,[2]Sheet1!$B:$W,22,0)</f>
        <v>2</v>
      </c>
      <c r="AA286" s="63">
        <v>6.21</v>
      </c>
      <c r="AB286" s="71">
        <f t="shared" si="37"/>
        <v>0.468115942028985</v>
      </c>
      <c r="AC286" s="64">
        <f>VLOOKUP(B286,[3]第三批!$K:$R,8,0)</f>
        <v>0.792</v>
      </c>
      <c r="AD286" s="64">
        <f t="shared" si="38"/>
        <v>3.67045454545455</v>
      </c>
      <c r="AE286" s="64">
        <v>0.792</v>
      </c>
      <c r="AF286" s="64">
        <f t="shared" si="39"/>
        <v>3.67045454545455</v>
      </c>
    </row>
    <row r="287" ht="39.6" customHeight="1" spans="1:32">
      <c r="A287" s="33">
        <v>286</v>
      </c>
      <c r="B287" s="34" t="s">
        <v>694</v>
      </c>
      <c r="C287" s="46"/>
      <c r="D287" s="34"/>
      <c r="E287" s="34" t="s">
        <v>34</v>
      </c>
      <c r="F287" s="36" t="s">
        <v>35</v>
      </c>
      <c r="G287" s="36" t="s">
        <v>692</v>
      </c>
      <c r="H287" s="36" t="s">
        <v>593</v>
      </c>
      <c r="I287" s="34" t="e">
        <v>#N/A</v>
      </c>
      <c r="J287" s="34">
        <v>1</v>
      </c>
      <c r="K287" s="36" t="s">
        <v>38</v>
      </c>
      <c r="L287" s="33">
        <v>36</v>
      </c>
      <c r="M287" s="36" t="s">
        <v>39</v>
      </c>
      <c r="N287" s="34" t="s">
        <v>693</v>
      </c>
      <c r="O287" s="36" t="s">
        <v>41</v>
      </c>
      <c r="P287" s="51">
        <v>11.84</v>
      </c>
      <c r="Q287" s="61">
        <v>9</v>
      </c>
      <c r="R287" s="62">
        <f t="shared" si="33"/>
        <v>2.96</v>
      </c>
      <c r="S287" s="62">
        <v>2.85</v>
      </c>
      <c r="T287" s="62">
        <f t="shared" si="40"/>
        <v>1.03859649122807</v>
      </c>
      <c r="U287" s="63">
        <f t="shared" si="34"/>
        <v>2.96</v>
      </c>
      <c r="V287" s="63">
        <v>0.792</v>
      </c>
      <c r="W287" s="64">
        <f t="shared" si="35"/>
        <v>3.73737373737374</v>
      </c>
      <c r="X287" s="63">
        <v>2.56607142857143</v>
      </c>
      <c r="Y287" s="72">
        <f t="shared" si="36"/>
        <v>1.15351426583159</v>
      </c>
      <c r="Z287" s="70">
        <f>VLOOKUP(B287,[2]Sheet1!$B:$W,22,0)</f>
        <v>2</v>
      </c>
      <c r="AA287" s="63">
        <v>6.21</v>
      </c>
      <c r="AB287" s="71">
        <f t="shared" si="37"/>
        <v>0.476650563607085</v>
      </c>
      <c r="AC287" s="64">
        <f>VLOOKUP(B287,[3]第三批!$K:$R,8,0)</f>
        <v>0.792</v>
      </c>
      <c r="AD287" s="64">
        <f t="shared" si="38"/>
        <v>3.73737373737374</v>
      </c>
      <c r="AE287" s="64">
        <v>0.792</v>
      </c>
      <c r="AF287" s="64">
        <f t="shared" si="39"/>
        <v>3.73737373737374</v>
      </c>
    </row>
    <row r="288" ht="40.5" customHeight="1" spans="1:32">
      <c r="A288" s="33">
        <v>287</v>
      </c>
      <c r="B288" s="34" t="s">
        <v>695</v>
      </c>
      <c r="C288" s="46"/>
      <c r="D288" s="34"/>
      <c r="E288" s="34" t="s">
        <v>34</v>
      </c>
      <c r="F288" s="36" t="s">
        <v>35</v>
      </c>
      <c r="G288" s="36" t="s">
        <v>692</v>
      </c>
      <c r="H288" s="36" t="s">
        <v>593</v>
      </c>
      <c r="I288" s="34" t="e">
        <v>#N/A</v>
      </c>
      <c r="J288" s="34">
        <v>1</v>
      </c>
      <c r="K288" s="36" t="s">
        <v>38</v>
      </c>
      <c r="L288" s="33">
        <v>45</v>
      </c>
      <c r="M288" s="36" t="s">
        <v>39</v>
      </c>
      <c r="N288" s="34" t="s">
        <v>693</v>
      </c>
      <c r="O288" s="36" t="s">
        <v>128</v>
      </c>
      <c r="P288" s="51">
        <v>14.68</v>
      </c>
      <c r="Q288" s="61">
        <v>9</v>
      </c>
      <c r="R288" s="62">
        <f t="shared" si="33"/>
        <v>2.936</v>
      </c>
      <c r="S288" s="62">
        <v>2.85</v>
      </c>
      <c r="T288" s="62">
        <f t="shared" si="40"/>
        <v>1.03017543859649</v>
      </c>
      <c r="U288" s="63">
        <f t="shared" si="34"/>
        <v>2.936</v>
      </c>
      <c r="V288" s="63">
        <v>0.792</v>
      </c>
      <c r="W288" s="64">
        <f t="shared" si="35"/>
        <v>3.70707070707071</v>
      </c>
      <c r="X288" s="63">
        <v>2.56607142857143</v>
      </c>
      <c r="Y288" s="72">
        <f t="shared" si="36"/>
        <v>1.14416144745999</v>
      </c>
      <c r="Z288" s="70">
        <f>VLOOKUP(B288,[2]Sheet1!$B:$W,22,0)</f>
        <v>2</v>
      </c>
      <c r="AA288" s="63">
        <v>6.21</v>
      </c>
      <c r="AB288" s="71">
        <f t="shared" si="37"/>
        <v>0.472785829307568</v>
      </c>
      <c r="AC288" s="64">
        <f>VLOOKUP(B288,[3]第三批!$K:$R,8,0)</f>
        <v>0.792</v>
      </c>
      <c r="AD288" s="64">
        <f t="shared" si="38"/>
        <v>3.70707070707071</v>
      </c>
      <c r="AE288" s="64">
        <v>0.792</v>
      </c>
      <c r="AF288" s="64">
        <f t="shared" si="39"/>
        <v>3.70707070707071</v>
      </c>
    </row>
    <row r="289" ht="40.5" customHeight="1" spans="1:32">
      <c r="A289" s="33">
        <v>288</v>
      </c>
      <c r="B289" s="34" t="s">
        <v>696</v>
      </c>
      <c r="C289" s="46"/>
      <c r="D289" s="34"/>
      <c r="E289" s="34" t="s">
        <v>34</v>
      </c>
      <c r="F289" s="36" t="s">
        <v>35</v>
      </c>
      <c r="G289" s="36" t="s">
        <v>692</v>
      </c>
      <c r="H289" s="36" t="s">
        <v>593</v>
      </c>
      <c r="I289" s="34" t="e">
        <v>#N/A</v>
      </c>
      <c r="J289" s="34">
        <v>1</v>
      </c>
      <c r="K289" s="78" t="s">
        <v>38</v>
      </c>
      <c r="L289" s="33">
        <v>50</v>
      </c>
      <c r="M289" s="36" t="s">
        <v>39</v>
      </c>
      <c r="N289" s="34" t="s">
        <v>693</v>
      </c>
      <c r="O289" s="36" t="s">
        <v>128</v>
      </c>
      <c r="P289" s="51">
        <v>16.25</v>
      </c>
      <c r="Q289" s="61">
        <v>9</v>
      </c>
      <c r="R289" s="62">
        <f t="shared" si="33"/>
        <v>2.925</v>
      </c>
      <c r="S289" s="62">
        <v>2.85</v>
      </c>
      <c r="T289" s="62">
        <f t="shared" si="40"/>
        <v>1.02631578947368</v>
      </c>
      <c r="U289" s="63">
        <f t="shared" si="34"/>
        <v>2.925</v>
      </c>
      <c r="V289" s="63">
        <v>0.792</v>
      </c>
      <c r="W289" s="64">
        <f t="shared" si="35"/>
        <v>3.69318181818182</v>
      </c>
      <c r="X289" s="63">
        <v>2.56607142857143</v>
      </c>
      <c r="Y289" s="72">
        <f t="shared" si="36"/>
        <v>1.13987473903967</v>
      </c>
      <c r="Z289" s="70">
        <f>VLOOKUP(B289,[2]Sheet1!$B:$W,22,0)</f>
        <v>2</v>
      </c>
      <c r="AA289" s="63">
        <v>6.21</v>
      </c>
      <c r="AB289" s="71">
        <f t="shared" si="37"/>
        <v>0.471014492753623</v>
      </c>
      <c r="AC289" s="64">
        <f>VLOOKUP(B289,[3]第三批!$K:$R,8,0)</f>
        <v>0.792</v>
      </c>
      <c r="AD289" s="64">
        <f t="shared" si="38"/>
        <v>3.69318181818182</v>
      </c>
      <c r="AE289" s="64">
        <v>0.792</v>
      </c>
      <c r="AF289" s="64">
        <f t="shared" si="39"/>
        <v>3.69318181818182</v>
      </c>
    </row>
    <row r="290" ht="40.5" customHeight="1" spans="1:32">
      <c r="A290" s="33">
        <v>289</v>
      </c>
      <c r="B290" s="34" t="s">
        <v>697</v>
      </c>
      <c r="C290" s="46"/>
      <c r="D290" s="34"/>
      <c r="E290" s="34" t="s">
        <v>34</v>
      </c>
      <c r="F290" s="36" t="s">
        <v>35</v>
      </c>
      <c r="G290" s="36" t="s">
        <v>692</v>
      </c>
      <c r="H290" s="36" t="s">
        <v>593</v>
      </c>
      <c r="I290" s="34" t="e">
        <v>#N/A</v>
      </c>
      <c r="J290" s="34">
        <v>1</v>
      </c>
      <c r="K290" s="78" t="s">
        <v>38</v>
      </c>
      <c r="L290" s="33">
        <v>65</v>
      </c>
      <c r="M290" s="36" t="s">
        <v>39</v>
      </c>
      <c r="N290" s="34" t="s">
        <v>693</v>
      </c>
      <c r="O290" s="36" t="s">
        <v>128</v>
      </c>
      <c r="P290" s="51">
        <v>20.93</v>
      </c>
      <c r="Q290" s="61">
        <v>9</v>
      </c>
      <c r="R290" s="62">
        <f t="shared" si="33"/>
        <v>2.898</v>
      </c>
      <c r="S290" s="62">
        <v>2.85</v>
      </c>
      <c r="T290" s="62">
        <f t="shared" si="40"/>
        <v>1.01684210526316</v>
      </c>
      <c r="U290" s="63">
        <f t="shared" si="34"/>
        <v>2.898</v>
      </c>
      <c r="V290" s="63">
        <v>0.792</v>
      </c>
      <c r="W290" s="64">
        <f t="shared" si="35"/>
        <v>3.65909090909091</v>
      </c>
      <c r="X290" s="63">
        <v>2.56607142857143</v>
      </c>
      <c r="Y290" s="72">
        <f t="shared" si="36"/>
        <v>1.12935281837161</v>
      </c>
      <c r="Z290" s="70">
        <f>VLOOKUP(B290,[2]Sheet1!$B:$W,22,0)</f>
        <v>2</v>
      </c>
      <c r="AA290" s="63">
        <v>6.21</v>
      </c>
      <c r="AB290" s="71">
        <f t="shared" si="37"/>
        <v>0.466666666666667</v>
      </c>
      <c r="AC290" s="64">
        <f>VLOOKUP(B290,[3]第三批!$K:$R,8,0)</f>
        <v>0.792</v>
      </c>
      <c r="AD290" s="64">
        <f t="shared" si="38"/>
        <v>3.65909090909091</v>
      </c>
      <c r="AE290" s="64">
        <v>0.792</v>
      </c>
      <c r="AF290" s="64">
        <f t="shared" si="39"/>
        <v>3.65909090909091</v>
      </c>
    </row>
    <row r="291" ht="40.5" customHeight="1" spans="1:32">
      <c r="A291" s="33">
        <v>290</v>
      </c>
      <c r="B291" s="34" t="s">
        <v>698</v>
      </c>
      <c r="C291" s="46"/>
      <c r="D291" s="34"/>
      <c r="E291" s="34" t="s">
        <v>34</v>
      </c>
      <c r="F291" s="36" t="s">
        <v>35</v>
      </c>
      <c r="G291" s="36" t="s">
        <v>692</v>
      </c>
      <c r="H291" s="36" t="s">
        <v>593</v>
      </c>
      <c r="I291" s="34" t="e">
        <v>#N/A</v>
      </c>
      <c r="J291" s="34">
        <v>1</v>
      </c>
      <c r="K291" s="78" t="s">
        <v>38</v>
      </c>
      <c r="L291" s="33">
        <v>90</v>
      </c>
      <c r="M291" s="36" t="s">
        <v>39</v>
      </c>
      <c r="N291" s="34" t="s">
        <v>693</v>
      </c>
      <c r="O291" s="36" t="s">
        <v>128</v>
      </c>
      <c r="P291" s="51">
        <v>28.64</v>
      </c>
      <c r="Q291" s="61">
        <v>9</v>
      </c>
      <c r="R291" s="62">
        <f t="shared" si="33"/>
        <v>2.864</v>
      </c>
      <c r="S291" s="62">
        <v>2.85</v>
      </c>
      <c r="T291" s="62">
        <f t="shared" si="40"/>
        <v>1.00491228070175</v>
      </c>
      <c r="U291" s="63">
        <f t="shared" si="34"/>
        <v>2.864</v>
      </c>
      <c r="V291" s="63">
        <v>0.792</v>
      </c>
      <c r="W291" s="64">
        <f t="shared" si="35"/>
        <v>3.61616161616162</v>
      </c>
      <c r="X291" s="63">
        <v>2.56607142857143</v>
      </c>
      <c r="Y291" s="72">
        <f t="shared" si="36"/>
        <v>1.11610299234516</v>
      </c>
      <c r="Z291" s="70">
        <f>VLOOKUP(B291,[2]Sheet1!$B:$W,22,0)</f>
        <v>2</v>
      </c>
      <c r="AA291" s="63">
        <v>6.21</v>
      </c>
      <c r="AB291" s="71">
        <f t="shared" si="37"/>
        <v>0.461191626409018</v>
      </c>
      <c r="AC291" s="64">
        <f>VLOOKUP(B291,[3]第三批!$K:$R,8,0)</f>
        <v>0.792</v>
      </c>
      <c r="AD291" s="64">
        <f t="shared" si="38"/>
        <v>3.61616161616162</v>
      </c>
      <c r="AE291" s="64">
        <v>0.792</v>
      </c>
      <c r="AF291" s="64">
        <f t="shared" si="39"/>
        <v>3.61616161616162</v>
      </c>
    </row>
    <row r="292" ht="27" customHeight="1" spans="1:32">
      <c r="A292" s="33">
        <v>291</v>
      </c>
      <c r="B292" s="34" t="s">
        <v>699</v>
      </c>
      <c r="C292" s="46"/>
      <c r="D292" s="34"/>
      <c r="E292" s="34" t="s">
        <v>34</v>
      </c>
      <c r="F292" s="36" t="s">
        <v>35</v>
      </c>
      <c r="G292" s="36" t="s">
        <v>700</v>
      </c>
      <c r="H292" s="36" t="s">
        <v>302</v>
      </c>
      <c r="I292" s="34" t="e">
        <v>#N/A</v>
      </c>
      <c r="J292" s="34">
        <v>1.375</v>
      </c>
      <c r="K292" s="55" t="s">
        <v>701</v>
      </c>
      <c r="L292" s="33">
        <v>20</v>
      </c>
      <c r="M292" s="36" t="s">
        <v>97</v>
      </c>
      <c r="N292" s="34" t="s">
        <v>693</v>
      </c>
      <c r="O292" s="36" t="s">
        <v>41</v>
      </c>
      <c r="P292" s="51">
        <v>23.57</v>
      </c>
      <c r="Q292" s="61">
        <v>3</v>
      </c>
      <c r="R292" s="62">
        <f t="shared" si="33"/>
        <v>3.5355</v>
      </c>
      <c r="S292" s="62">
        <v>2.85</v>
      </c>
      <c r="T292" s="62">
        <f t="shared" si="40"/>
        <v>1.24052631578947</v>
      </c>
      <c r="U292" s="63">
        <f t="shared" si="34"/>
        <v>2.57127272727273</v>
      </c>
      <c r="V292" s="63">
        <v>0.792</v>
      </c>
      <c r="W292" s="64">
        <f t="shared" si="35"/>
        <v>3.2465564738292</v>
      </c>
      <c r="X292" s="63">
        <v>2.56607142857143</v>
      </c>
      <c r="Y292" s="72">
        <f t="shared" si="36"/>
        <v>1.0020269500854</v>
      </c>
      <c r="Z292" s="70">
        <f>VLOOKUP(B292,[2]Sheet1!$B:$W,22,0)</f>
        <v>0</v>
      </c>
      <c r="AA292" s="63">
        <v>6.21</v>
      </c>
      <c r="AB292" s="71">
        <f t="shared" si="37"/>
        <v>0.414053579270971</v>
      </c>
      <c r="AC292" s="64">
        <f>VLOOKUP(B292,[3]第三批!$K:$R,8,0)</f>
        <v>0.792</v>
      </c>
      <c r="AD292" s="64">
        <f t="shared" si="38"/>
        <v>3.2465564738292</v>
      </c>
      <c r="AE292" s="64">
        <v>0.792</v>
      </c>
      <c r="AF292" s="64">
        <f t="shared" si="39"/>
        <v>3.2465564738292</v>
      </c>
    </row>
    <row r="293" ht="27" customHeight="1" spans="1:32">
      <c r="A293" s="33">
        <v>292</v>
      </c>
      <c r="B293" s="34" t="s">
        <v>702</v>
      </c>
      <c r="C293" s="46"/>
      <c r="D293" s="34"/>
      <c r="E293" s="34" t="s">
        <v>34</v>
      </c>
      <c r="F293" s="36" t="s">
        <v>35</v>
      </c>
      <c r="G293" s="36" t="s">
        <v>703</v>
      </c>
      <c r="H293" s="36" t="s">
        <v>286</v>
      </c>
      <c r="I293" s="34" t="e">
        <v>#N/A</v>
      </c>
      <c r="J293" s="34">
        <v>1.1</v>
      </c>
      <c r="K293" s="52" t="s">
        <v>704</v>
      </c>
      <c r="L293" s="33">
        <v>36</v>
      </c>
      <c r="M293" s="36" t="s">
        <v>61</v>
      </c>
      <c r="N293" s="34" t="s">
        <v>693</v>
      </c>
      <c r="O293" s="36" t="s">
        <v>41</v>
      </c>
      <c r="P293" s="51">
        <v>12.22</v>
      </c>
      <c r="Q293" s="61">
        <v>9</v>
      </c>
      <c r="R293" s="62">
        <f t="shared" si="33"/>
        <v>3.055</v>
      </c>
      <c r="S293" s="62">
        <v>2.85</v>
      </c>
      <c r="T293" s="62">
        <f t="shared" si="40"/>
        <v>1.0719298245614</v>
      </c>
      <c r="U293" s="63">
        <f t="shared" si="34"/>
        <v>2.77727272727273</v>
      </c>
      <c r="V293" s="63">
        <v>0.792</v>
      </c>
      <c r="W293" s="64">
        <f t="shared" si="35"/>
        <v>3.50665748393021</v>
      </c>
      <c r="X293" s="63">
        <v>2.56607142857143</v>
      </c>
      <c r="Y293" s="72">
        <f t="shared" si="36"/>
        <v>1.08230530777504</v>
      </c>
      <c r="Z293" s="70">
        <f>VLOOKUP(B293,[2]Sheet1!$B:$W,22,0)</f>
        <v>2</v>
      </c>
      <c r="AA293" s="63">
        <v>6.21</v>
      </c>
      <c r="AB293" s="71">
        <f t="shared" si="37"/>
        <v>0.447225882008491</v>
      </c>
      <c r="AC293" s="64">
        <f>VLOOKUP(B293,[3]第三批!$K:$R,8,0)</f>
        <v>0.792</v>
      </c>
      <c r="AD293" s="64">
        <f t="shared" si="38"/>
        <v>3.50665748393021</v>
      </c>
      <c r="AE293" s="64">
        <v>0.792</v>
      </c>
      <c r="AF293" s="64">
        <f t="shared" si="39"/>
        <v>3.50665748393021</v>
      </c>
    </row>
    <row r="294" ht="27" customHeight="1" spans="1:32">
      <c r="A294" s="33">
        <v>293</v>
      </c>
      <c r="B294" s="34" t="s">
        <v>705</v>
      </c>
      <c r="C294" s="46"/>
      <c r="D294" s="34"/>
      <c r="E294" s="34" t="s">
        <v>34</v>
      </c>
      <c r="F294" s="36" t="s">
        <v>35</v>
      </c>
      <c r="G294" s="36" t="s">
        <v>703</v>
      </c>
      <c r="H294" s="36" t="s">
        <v>286</v>
      </c>
      <c r="I294" s="34" t="e">
        <v>#N/A</v>
      </c>
      <c r="J294" s="34">
        <v>1.1</v>
      </c>
      <c r="K294" s="52" t="s">
        <v>704</v>
      </c>
      <c r="L294" s="33">
        <v>48</v>
      </c>
      <c r="M294" s="36" t="s">
        <v>61</v>
      </c>
      <c r="N294" s="34" t="s">
        <v>693</v>
      </c>
      <c r="O294" s="36" t="s">
        <v>41</v>
      </c>
      <c r="P294" s="51">
        <v>16.12</v>
      </c>
      <c r="Q294" s="61">
        <v>9</v>
      </c>
      <c r="R294" s="62">
        <f t="shared" si="33"/>
        <v>3.0225</v>
      </c>
      <c r="S294" s="62">
        <v>2.85</v>
      </c>
      <c r="T294" s="62">
        <f t="shared" si="40"/>
        <v>1.06052631578947</v>
      </c>
      <c r="U294" s="63">
        <f t="shared" si="34"/>
        <v>2.74772727272727</v>
      </c>
      <c r="V294" s="63">
        <v>0.792</v>
      </c>
      <c r="W294" s="64">
        <f t="shared" si="35"/>
        <v>3.46935261707989</v>
      </c>
      <c r="X294" s="63">
        <v>2.56607142857143</v>
      </c>
      <c r="Y294" s="72">
        <f t="shared" si="36"/>
        <v>1.07079142152211</v>
      </c>
      <c r="Z294" s="70">
        <f>VLOOKUP(B294,[2]Sheet1!$B:$W,22,0)</f>
        <v>2</v>
      </c>
      <c r="AA294" s="63">
        <v>6.21</v>
      </c>
      <c r="AB294" s="71">
        <f t="shared" si="37"/>
        <v>0.442468159859464</v>
      </c>
      <c r="AC294" s="64">
        <f>VLOOKUP(B294,[3]第三批!$K:$R,8,0)</f>
        <v>0.792</v>
      </c>
      <c r="AD294" s="64">
        <f t="shared" si="38"/>
        <v>3.46935261707989</v>
      </c>
      <c r="AE294" s="64">
        <v>0.792</v>
      </c>
      <c r="AF294" s="64">
        <f t="shared" si="39"/>
        <v>3.46935261707989</v>
      </c>
    </row>
    <row r="295" ht="40.5" customHeight="1" spans="1:32">
      <c r="A295" s="33">
        <v>294</v>
      </c>
      <c r="B295" s="34" t="s">
        <v>706</v>
      </c>
      <c r="C295" s="46"/>
      <c r="D295" s="34"/>
      <c r="E295" s="34" t="s">
        <v>34</v>
      </c>
      <c r="F295" s="36" t="s">
        <v>35</v>
      </c>
      <c r="G295" s="36" t="s">
        <v>703</v>
      </c>
      <c r="H295" s="36" t="s">
        <v>286</v>
      </c>
      <c r="I295" s="34" t="e">
        <v>#N/A</v>
      </c>
      <c r="J295" s="34">
        <v>1.1</v>
      </c>
      <c r="K295" s="52" t="s">
        <v>704</v>
      </c>
      <c r="L295" s="33">
        <v>60</v>
      </c>
      <c r="M295" s="36" t="s">
        <v>61</v>
      </c>
      <c r="N295" s="34" t="s">
        <v>693</v>
      </c>
      <c r="O295" s="36" t="s">
        <v>128</v>
      </c>
      <c r="P295" s="51">
        <v>19.99</v>
      </c>
      <c r="Q295" s="61">
        <v>9</v>
      </c>
      <c r="R295" s="62">
        <f t="shared" si="33"/>
        <v>2.9985</v>
      </c>
      <c r="S295" s="62">
        <v>2.85</v>
      </c>
      <c r="T295" s="62">
        <f t="shared" si="40"/>
        <v>1.05210526315789</v>
      </c>
      <c r="U295" s="63">
        <f t="shared" si="34"/>
        <v>2.72590909090909</v>
      </c>
      <c r="V295" s="63">
        <v>0.792</v>
      </c>
      <c r="W295" s="64">
        <f t="shared" si="35"/>
        <v>3.4418044077135</v>
      </c>
      <c r="X295" s="63">
        <v>2.56607142857143</v>
      </c>
      <c r="Y295" s="72">
        <f t="shared" si="36"/>
        <v>1.0622888593661</v>
      </c>
      <c r="Z295" s="70">
        <f>VLOOKUP(B295,[2]Sheet1!$B:$W,22,0)</f>
        <v>2</v>
      </c>
      <c r="AA295" s="63">
        <v>6.21</v>
      </c>
      <c r="AB295" s="71">
        <f t="shared" si="37"/>
        <v>0.438954765041722</v>
      </c>
      <c r="AC295" s="64">
        <f>VLOOKUP(B295,[3]第三批!$K:$R,8,0)</f>
        <v>0.792</v>
      </c>
      <c r="AD295" s="64">
        <f t="shared" si="38"/>
        <v>3.4418044077135</v>
      </c>
      <c r="AE295" s="64">
        <v>0.792</v>
      </c>
      <c r="AF295" s="64">
        <f t="shared" si="39"/>
        <v>3.4418044077135</v>
      </c>
    </row>
    <row r="296" ht="40.5" customHeight="1" spans="1:32">
      <c r="A296" s="33">
        <v>295</v>
      </c>
      <c r="B296" s="34" t="s">
        <v>707</v>
      </c>
      <c r="C296" s="46"/>
      <c r="D296" s="34"/>
      <c r="E296" s="34" t="s">
        <v>34</v>
      </c>
      <c r="F296" s="36" t="s">
        <v>35</v>
      </c>
      <c r="G296" s="36" t="s">
        <v>703</v>
      </c>
      <c r="H296" s="36" t="s">
        <v>342</v>
      </c>
      <c r="I296" s="34" t="e">
        <v>#N/A</v>
      </c>
      <c r="J296" s="34">
        <v>1</v>
      </c>
      <c r="K296" s="52" t="s">
        <v>708</v>
      </c>
      <c r="L296" s="33">
        <v>50</v>
      </c>
      <c r="M296" s="36" t="s">
        <v>61</v>
      </c>
      <c r="N296" s="34" t="s">
        <v>693</v>
      </c>
      <c r="O296" s="36" t="s">
        <v>128</v>
      </c>
      <c r="P296" s="51">
        <v>16.76</v>
      </c>
      <c r="Q296" s="61">
        <v>9</v>
      </c>
      <c r="R296" s="62">
        <f t="shared" si="33"/>
        <v>3.0168</v>
      </c>
      <c r="S296" s="62">
        <v>2.85</v>
      </c>
      <c r="T296" s="62">
        <f t="shared" si="40"/>
        <v>1.05852631578947</v>
      </c>
      <c r="U296" s="63">
        <f t="shared" si="34"/>
        <v>3.0168</v>
      </c>
      <c r="V296" s="63">
        <v>0.792</v>
      </c>
      <c r="W296" s="64">
        <f t="shared" si="35"/>
        <v>3.80909090909091</v>
      </c>
      <c r="X296" s="63">
        <v>2.56607142857143</v>
      </c>
      <c r="Y296" s="72">
        <f t="shared" si="36"/>
        <v>1.17564926931106</v>
      </c>
      <c r="Z296" s="70">
        <f>VLOOKUP(B296,[2]Sheet1!$B:$W,22,0)</f>
        <v>2</v>
      </c>
      <c r="AA296" s="63">
        <v>6.21</v>
      </c>
      <c r="AB296" s="71">
        <f t="shared" si="37"/>
        <v>0.485797101449275</v>
      </c>
      <c r="AC296" s="64">
        <f>VLOOKUP(B296,[3]第三批!$K:$R,8,0)</f>
        <v>0.792</v>
      </c>
      <c r="AD296" s="64">
        <f t="shared" si="38"/>
        <v>3.80909090909091</v>
      </c>
      <c r="AE296" s="64">
        <v>0.792</v>
      </c>
      <c r="AF296" s="64">
        <f t="shared" si="39"/>
        <v>3.80909090909091</v>
      </c>
    </row>
    <row r="297" ht="27" customHeight="1" spans="1:32">
      <c r="A297" s="33">
        <v>296</v>
      </c>
      <c r="B297" s="34" t="s">
        <v>709</v>
      </c>
      <c r="C297" s="46"/>
      <c r="D297" s="34"/>
      <c r="E297" s="34" t="s">
        <v>34</v>
      </c>
      <c r="F297" s="36" t="s">
        <v>35</v>
      </c>
      <c r="G297" s="36" t="s">
        <v>703</v>
      </c>
      <c r="H297" s="36" t="s">
        <v>342</v>
      </c>
      <c r="I297" s="34" t="e">
        <v>#N/A</v>
      </c>
      <c r="J297" s="34">
        <v>1</v>
      </c>
      <c r="K297" s="52" t="s">
        <v>708</v>
      </c>
      <c r="L297" s="33">
        <v>36</v>
      </c>
      <c r="M297" s="36" t="s">
        <v>61</v>
      </c>
      <c r="N297" s="34" t="s">
        <v>693</v>
      </c>
      <c r="O297" s="36" t="s">
        <v>41</v>
      </c>
      <c r="P297" s="51">
        <v>12.21</v>
      </c>
      <c r="Q297" s="61">
        <v>9</v>
      </c>
      <c r="R297" s="62">
        <f t="shared" si="33"/>
        <v>3.0525</v>
      </c>
      <c r="S297" s="62">
        <v>2.85</v>
      </c>
      <c r="T297" s="62">
        <f t="shared" si="40"/>
        <v>1.07105263157895</v>
      </c>
      <c r="U297" s="63">
        <f t="shared" si="34"/>
        <v>3.0525</v>
      </c>
      <c r="V297" s="63">
        <v>0.792</v>
      </c>
      <c r="W297" s="64">
        <f t="shared" si="35"/>
        <v>3.85416666666667</v>
      </c>
      <c r="X297" s="63">
        <v>2.56607142857143</v>
      </c>
      <c r="Y297" s="72">
        <f t="shared" si="36"/>
        <v>1.18956158663883</v>
      </c>
      <c r="Z297" s="70">
        <f>VLOOKUP(B297,[2]Sheet1!$B:$W,22,0)</f>
        <v>2</v>
      </c>
      <c r="AA297" s="63">
        <v>6.21</v>
      </c>
      <c r="AB297" s="71">
        <f t="shared" si="37"/>
        <v>0.491545893719807</v>
      </c>
      <c r="AC297" s="64">
        <f>VLOOKUP(B297,[3]第三批!$K:$R,8,0)</f>
        <v>0.792</v>
      </c>
      <c r="AD297" s="64">
        <f t="shared" si="38"/>
        <v>3.85416666666667</v>
      </c>
      <c r="AE297" s="64">
        <v>0.792</v>
      </c>
      <c r="AF297" s="64">
        <f t="shared" si="39"/>
        <v>3.85416666666667</v>
      </c>
    </row>
    <row r="298" ht="30.75" customHeight="1" spans="1:32">
      <c r="A298" s="33">
        <v>297</v>
      </c>
      <c r="B298" s="34" t="s">
        <v>710</v>
      </c>
      <c r="C298" s="46"/>
      <c r="D298" s="34"/>
      <c r="E298" s="34" t="s">
        <v>34</v>
      </c>
      <c r="F298" s="36" t="s">
        <v>35</v>
      </c>
      <c r="G298" s="42" t="s">
        <v>711</v>
      </c>
      <c r="H298" s="36" t="s">
        <v>314</v>
      </c>
      <c r="I298" s="34" t="e">
        <v>#N/A</v>
      </c>
      <c r="J298" s="34">
        <v>1.4</v>
      </c>
      <c r="K298" s="52" t="s">
        <v>712</v>
      </c>
      <c r="L298" s="33">
        <v>36</v>
      </c>
      <c r="M298" s="36" t="s">
        <v>39</v>
      </c>
      <c r="N298" s="34" t="s">
        <v>693</v>
      </c>
      <c r="O298" s="36" t="s">
        <v>41</v>
      </c>
      <c r="P298" s="51">
        <v>14.37</v>
      </c>
      <c r="Q298" s="61">
        <v>9</v>
      </c>
      <c r="R298" s="62">
        <f t="shared" si="33"/>
        <v>3.5925</v>
      </c>
      <c r="S298" s="62">
        <v>2.85</v>
      </c>
      <c r="T298" s="62">
        <f t="shared" si="40"/>
        <v>1.26052631578947</v>
      </c>
      <c r="U298" s="63">
        <f t="shared" si="34"/>
        <v>2.56607142857143</v>
      </c>
      <c r="V298" s="63">
        <v>0.792</v>
      </c>
      <c r="W298" s="64">
        <f t="shared" si="35"/>
        <v>3.23998917748918</v>
      </c>
      <c r="X298" s="63">
        <v>2.56607142857143</v>
      </c>
      <c r="Y298" s="72">
        <f t="shared" si="36"/>
        <v>1</v>
      </c>
      <c r="Z298" s="70">
        <f>VLOOKUP(B298,[2]Sheet1!$B:$W,22,0)</f>
        <v>0</v>
      </c>
      <c r="AA298" s="63">
        <v>6.21</v>
      </c>
      <c r="AB298" s="71">
        <f t="shared" si="37"/>
        <v>0.413216011042098</v>
      </c>
      <c r="AC298" s="64">
        <f>VLOOKUP(B298,[3]第三批!$K:$R,8,0)</f>
        <v>0.792</v>
      </c>
      <c r="AD298" s="64">
        <f t="shared" si="38"/>
        <v>3.23998917748918</v>
      </c>
      <c r="AE298" s="64">
        <v>0.792</v>
      </c>
      <c r="AF298" s="64">
        <f t="shared" si="39"/>
        <v>3.23998917748918</v>
      </c>
    </row>
    <row r="299" ht="27" customHeight="1" spans="1:32">
      <c r="A299" s="33">
        <v>298</v>
      </c>
      <c r="B299" s="34" t="s">
        <v>713</v>
      </c>
      <c r="C299" s="46"/>
      <c r="D299" s="34" t="str">
        <f>VLOOKUP(B299,[1]第三批!$C:$E,3,0)</f>
        <v>代表品</v>
      </c>
      <c r="E299" s="34" t="s">
        <v>34</v>
      </c>
      <c r="F299" s="36" t="s">
        <v>35</v>
      </c>
      <c r="G299" s="36" t="s">
        <v>714</v>
      </c>
      <c r="H299" s="36" t="s">
        <v>715</v>
      </c>
      <c r="I299" s="34">
        <v>0</v>
      </c>
      <c r="J299" s="34">
        <v>1.4</v>
      </c>
      <c r="K299" s="78" t="s">
        <v>716</v>
      </c>
      <c r="L299" s="33">
        <v>9</v>
      </c>
      <c r="M299" s="36" t="s">
        <v>97</v>
      </c>
      <c r="N299" s="34" t="s">
        <v>717</v>
      </c>
      <c r="O299" s="36" t="s">
        <v>41</v>
      </c>
      <c r="P299" s="51">
        <v>8.55</v>
      </c>
      <c r="Q299" s="61">
        <v>3</v>
      </c>
      <c r="R299" s="62">
        <f t="shared" si="33"/>
        <v>2.85</v>
      </c>
      <c r="S299" s="62">
        <v>2.85</v>
      </c>
      <c r="T299" s="62">
        <f t="shared" si="40"/>
        <v>1</v>
      </c>
      <c r="U299" s="63">
        <f t="shared" si="34"/>
        <v>2.03571428571429</v>
      </c>
      <c r="V299" s="63">
        <v>0.792</v>
      </c>
      <c r="W299" s="64">
        <f t="shared" si="35"/>
        <v>2.57034632034632</v>
      </c>
      <c r="X299" s="63">
        <v>2.03571428571429</v>
      </c>
      <c r="Y299" s="64">
        <f t="shared" si="36"/>
        <v>0.999999999999998</v>
      </c>
      <c r="Z299" s="70">
        <f>VLOOKUP(B299,[2]Sheet1!$B:$W,22,0)</f>
        <v>0</v>
      </c>
      <c r="AA299" s="63">
        <v>6.21</v>
      </c>
      <c r="AB299" s="71">
        <f t="shared" si="37"/>
        <v>0.327812284334024</v>
      </c>
      <c r="AC299" s="64">
        <f>VLOOKUP(B299,[3]第三批!$K:$R,8,0)</f>
        <v>0.792</v>
      </c>
      <c r="AD299" s="64">
        <f t="shared" si="38"/>
        <v>2.57034632034632</v>
      </c>
      <c r="AE299" s="64">
        <v>0.792</v>
      </c>
      <c r="AF299" s="64">
        <f t="shared" si="39"/>
        <v>2.57034632034632</v>
      </c>
    </row>
    <row r="300" ht="27" customHeight="1" spans="1:32">
      <c r="A300" s="33">
        <v>299</v>
      </c>
      <c r="B300" s="34" t="s">
        <v>718</v>
      </c>
      <c r="C300" s="46"/>
      <c r="D300" s="34"/>
      <c r="E300" s="34" t="s">
        <v>34</v>
      </c>
      <c r="F300" s="36" t="s">
        <v>35</v>
      </c>
      <c r="G300" s="36" t="s">
        <v>714</v>
      </c>
      <c r="H300" s="36" t="s">
        <v>715</v>
      </c>
      <c r="I300" s="34" t="e">
        <v>#N/A</v>
      </c>
      <c r="J300" s="34">
        <v>1.4</v>
      </c>
      <c r="K300" s="78" t="s">
        <v>716</v>
      </c>
      <c r="L300" s="33">
        <v>12</v>
      </c>
      <c r="M300" s="36" t="s">
        <v>97</v>
      </c>
      <c r="N300" s="34" t="s">
        <v>717</v>
      </c>
      <c r="O300" s="36" t="s">
        <v>41</v>
      </c>
      <c r="P300" s="53">
        <v>11.4</v>
      </c>
      <c r="Q300" s="61">
        <v>3</v>
      </c>
      <c r="R300" s="62">
        <f t="shared" si="33"/>
        <v>2.85</v>
      </c>
      <c r="S300" s="62">
        <v>3.85</v>
      </c>
      <c r="T300" s="62">
        <f t="shared" si="40"/>
        <v>0.74025974025974</v>
      </c>
      <c r="U300" s="63">
        <f t="shared" si="34"/>
        <v>2.03571428571429</v>
      </c>
      <c r="V300" s="63">
        <v>0.792</v>
      </c>
      <c r="W300" s="64">
        <f t="shared" si="35"/>
        <v>2.57034632034632</v>
      </c>
      <c r="X300" s="63">
        <v>2.03571428571429</v>
      </c>
      <c r="Y300" s="64">
        <f t="shared" si="36"/>
        <v>0.999999999999998</v>
      </c>
      <c r="Z300" s="70">
        <f>VLOOKUP(B300,[2]Sheet1!$B:$W,22,0)</f>
        <v>0</v>
      </c>
      <c r="AA300" s="63">
        <v>6.21</v>
      </c>
      <c r="AB300" s="71">
        <f t="shared" si="37"/>
        <v>0.327812284334024</v>
      </c>
      <c r="AC300" s="64">
        <f>VLOOKUP(B300,[3]第三批!$K:$R,8,0)</f>
        <v>0.792</v>
      </c>
      <c r="AD300" s="64">
        <f t="shared" si="38"/>
        <v>2.57034632034632</v>
      </c>
      <c r="AE300" s="64">
        <v>0.792</v>
      </c>
      <c r="AF300" s="64">
        <f t="shared" si="39"/>
        <v>2.57034632034632</v>
      </c>
    </row>
    <row r="301" ht="40.5" customHeight="1" spans="1:32">
      <c r="A301" s="33">
        <v>300</v>
      </c>
      <c r="B301" s="34" t="s">
        <v>719</v>
      </c>
      <c r="C301" s="46"/>
      <c r="D301" s="34" t="str">
        <f>VLOOKUP(B301,[1]第三批!$C:$E,3,0)</f>
        <v>代表品</v>
      </c>
      <c r="E301" s="34" t="s">
        <v>56</v>
      </c>
      <c r="F301" s="36" t="s">
        <v>35</v>
      </c>
      <c r="G301" s="36" t="s">
        <v>700</v>
      </c>
      <c r="H301" s="36" t="s">
        <v>302</v>
      </c>
      <c r="I301" s="34">
        <v>0</v>
      </c>
      <c r="J301" s="34">
        <v>1.25</v>
      </c>
      <c r="K301" s="40" t="s">
        <v>720</v>
      </c>
      <c r="L301" s="33">
        <v>12</v>
      </c>
      <c r="M301" s="36" t="s">
        <v>97</v>
      </c>
      <c r="N301" s="34" t="s">
        <v>721</v>
      </c>
      <c r="O301" s="36" t="s">
        <v>41</v>
      </c>
      <c r="P301" s="53">
        <v>29.8</v>
      </c>
      <c r="Q301" s="61">
        <v>3</v>
      </c>
      <c r="R301" s="62">
        <f t="shared" si="33"/>
        <v>7.45</v>
      </c>
      <c r="S301" s="62">
        <v>4.85</v>
      </c>
      <c r="T301" s="62">
        <f t="shared" si="40"/>
        <v>1.5360824742268</v>
      </c>
      <c r="U301" s="63">
        <f t="shared" si="34"/>
        <v>5.96</v>
      </c>
      <c r="V301" s="63">
        <v>0.792</v>
      </c>
      <c r="W301" s="64">
        <f t="shared" si="35"/>
        <v>7.52525252525253</v>
      </c>
      <c r="X301" s="63">
        <v>5.96</v>
      </c>
      <c r="Y301" s="72">
        <f t="shared" si="36"/>
        <v>1</v>
      </c>
      <c r="Z301" s="70">
        <f>VLOOKUP(B301,[2]Sheet1!$B:$W,22,0)</f>
        <v>0</v>
      </c>
      <c r="AA301" s="63">
        <v>6.21</v>
      </c>
      <c r="AB301" s="71">
        <f t="shared" si="37"/>
        <v>0.959742351046699</v>
      </c>
      <c r="AC301" s="64">
        <f>VLOOKUP(B301,[3]第三批!$K:$R,8,0)</f>
        <v>0.792</v>
      </c>
      <c r="AD301" s="64">
        <f t="shared" si="38"/>
        <v>7.52525252525253</v>
      </c>
      <c r="AE301" s="64">
        <v>0.792</v>
      </c>
      <c r="AF301" s="64">
        <f t="shared" si="39"/>
        <v>7.52525252525253</v>
      </c>
    </row>
    <row r="302" ht="40.9" customHeight="1" spans="1:32">
      <c r="A302" s="33">
        <v>301</v>
      </c>
      <c r="B302" s="34" t="s">
        <v>722</v>
      </c>
      <c r="C302" s="46"/>
      <c r="D302" s="34" t="str">
        <f>VLOOKUP(B302,[1]第三批!$C:$E,3,0)</f>
        <v>代表品</v>
      </c>
      <c r="E302" s="34" t="s">
        <v>56</v>
      </c>
      <c r="F302" s="36" t="s">
        <v>35</v>
      </c>
      <c r="G302" s="42" t="s">
        <v>723</v>
      </c>
      <c r="H302" s="36" t="s">
        <v>58</v>
      </c>
      <c r="I302" s="34">
        <v>0</v>
      </c>
      <c r="J302" s="34">
        <v>1.2</v>
      </c>
      <c r="K302" s="78" t="s">
        <v>724</v>
      </c>
      <c r="L302" s="33">
        <v>36</v>
      </c>
      <c r="M302" s="36" t="s">
        <v>61</v>
      </c>
      <c r="N302" s="34" t="s">
        <v>725</v>
      </c>
      <c r="O302" s="36" t="s">
        <v>41</v>
      </c>
      <c r="P302" s="51">
        <v>6.48</v>
      </c>
      <c r="Q302" s="61">
        <v>12</v>
      </c>
      <c r="R302" s="62">
        <f t="shared" si="33"/>
        <v>2.16</v>
      </c>
      <c r="S302" s="62">
        <v>5.85</v>
      </c>
      <c r="T302" s="62">
        <f t="shared" si="40"/>
        <v>0.369230769230769</v>
      </c>
      <c r="U302" s="63">
        <f t="shared" si="34"/>
        <v>1.8</v>
      </c>
      <c r="V302" s="63">
        <v>0.792</v>
      </c>
      <c r="W302" s="64">
        <f t="shared" si="35"/>
        <v>2.27272727272727</v>
      </c>
      <c r="X302" s="63">
        <v>1.8</v>
      </c>
      <c r="Y302" s="64">
        <f t="shared" si="36"/>
        <v>1</v>
      </c>
      <c r="Z302" s="70">
        <f>VLOOKUP(B302,[2]Sheet1!$B:$W,22,0)</f>
        <v>0</v>
      </c>
      <c r="AA302" s="63">
        <v>6.21</v>
      </c>
      <c r="AB302" s="71">
        <f t="shared" si="37"/>
        <v>0.289855072463768</v>
      </c>
      <c r="AC302" s="64">
        <f>VLOOKUP(B302,[3]第三批!$K:$R,8,0)</f>
        <v>0.792</v>
      </c>
      <c r="AD302" s="64">
        <f t="shared" si="38"/>
        <v>2.27272727272727</v>
      </c>
      <c r="AE302" s="64">
        <v>0.792</v>
      </c>
      <c r="AF302" s="64">
        <f t="shared" si="39"/>
        <v>2.27272727272727</v>
      </c>
    </row>
    <row r="303" ht="27" customHeight="1" spans="1:32">
      <c r="A303" s="33">
        <v>302</v>
      </c>
      <c r="B303" s="34" t="s">
        <v>726</v>
      </c>
      <c r="C303" s="46"/>
      <c r="D303" s="34" t="str">
        <f>VLOOKUP(B303,[1]第三批!$C:$E,3,0)</f>
        <v>代表品</v>
      </c>
      <c r="E303" s="34" t="s">
        <v>56</v>
      </c>
      <c r="F303" s="36" t="s">
        <v>35</v>
      </c>
      <c r="G303" s="36" t="s">
        <v>700</v>
      </c>
      <c r="H303" s="36" t="s">
        <v>302</v>
      </c>
      <c r="I303" s="34">
        <v>0</v>
      </c>
      <c r="J303" s="34">
        <v>1.25</v>
      </c>
      <c r="K303" s="79" t="s">
        <v>727</v>
      </c>
      <c r="L303" s="33">
        <v>12</v>
      </c>
      <c r="M303" s="36" t="s">
        <v>97</v>
      </c>
      <c r="N303" s="34" t="s">
        <v>728</v>
      </c>
      <c r="O303" s="36" t="s">
        <v>41</v>
      </c>
      <c r="P303" s="53">
        <v>24.5</v>
      </c>
      <c r="Q303" s="61">
        <v>3</v>
      </c>
      <c r="R303" s="62">
        <f t="shared" si="33"/>
        <v>6.125</v>
      </c>
      <c r="S303" s="62">
        <v>6.85</v>
      </c>
      <c r="T303" s="62">
        <f t="shared" si="40"/>
        <v>0.894160583941606</v>
      </c>
      <c r="U303" s="63">
        <f t="shared" si="34"/>
        <v>4.9</v>
      </c>
      <c r="V303" s="63">
        <v>0.792</v>
      </c>
      <c r="W303" s="64">
        <f t="shared" si="35"/>
        <v>6.18686868686869</v>
      </c>
      <c r="X303" s="63">
        <v>4.9</v>
      </c>
      <c r="Y303" s="72">
        <f t="shared" si="36"/>
        <v>1</v>
      </c>
      <c r="Z303" s="70">
        <f>VLOOKUP(B303,[2]Sheet1!$B:$W,22,0)</f>
        <v>0</v>
      </c>
      <c r="AA303" s="63">
        <v>6.21</v>
      </c>
      <c r="AB303" s="71">
        <f t="shared" si="37"/>
        <v>0.789049919484702</v>
      </c>
      <c r="AC303" s="64">
        <f>VLOOKUP(B303,[3]第三批!$K:$R,8,0)</f>
        <v>0.792</v>
      </c>
      <c r="AD303" s="64">
        <f t="shared" si="38"/>
        <v>6.18686868686869</v>
      </c>
      <c r="AE303" s="64">
        <v>0.792</v>
      </c>
      <c r="AF303" s="64">
        <f t="shared" si="39"/>
        <v>6.18686868686869</v>
      </c>
    </row>
    <row r="304" ht="27" customHeight="1" spans="1:32">
      <c r="A304" s="33">
        <v>303</v>
      </c>
      <c r="B304" s="34" t="s">
        <v>729</v>
      </c>
      <c r="C304" s="46"/>
      <c r="D304" s="34" t="str">
        <f>VLOOKUP(B304,[1]第三批!$C:$E,3,0)</f>
        <v>代表品</v>
      </c>
      <c r="E304" s="34" t="s">
        <v>56</v>
      </c>
      <c r="F304" s="36" t="s">
        <v>35</v>
      </c>
      <c r="G304" s="42" t="s">
        <v>711</v>
      </c>
      <c r="H304" s="36" t="s">
        <v>531</v>
      </c>
      <c r="I304" s="34">
        <v>0</v>
      </c>
      <c r="J304" s="34">
        <v>1.4</v>
      </c>
      <c r="K304" s="78" t="s">
        <v>730</v>
      </c>
      <c r="L304" s="33">
        <v>24</v>
      </c>
      <c r="M304" s="36" t="s">
        <v>39</v>
      </c>
      <c r="N304" s="36" t="s">
        <v>731</v>
      </c>
      <c r="O304" s="36" t="s">
        <v>41</v>
      </c>
      <c r="P304" s="51">
        <v>10.72</v>
      </c>
      <c r="Q304" s="61">
        <v>9</v>
      </c>
      <c r="R304" s="62">
        <f t="shared" si="33"/>
        <v>4.02</v>
      </c>
      <c r="S304" s="62">
        <v>7.85</v>
      </c>
      <c r="T304" s="62">
        <f t="shared" si="40"/>
        <v>0.512101910828026</v>
      </c>
      <c r="U304" s="63">
        <f t="shared" si="34"/>
        <v>2.87142857142857</v>
      </c>
      <c r="V304" s="63">
        <v>0.792</v>
      </c>
      <c r="W304" s="64">
        <f t="shared" si="35"/>
        <v>3.62554112554113</v>
      </c>
      <c r="X304" s="63">
        <v>2.87142857142857</v>
      </c>
      <c r="Y304" s="72">
        <f t="shared" si="36"/>
        <v>1</v>
      </c>
      <c r="Z304" s="70">
        <f>VLOOKUP(B304,[2]Sheet1!$B:$W,22,0)</f>
        <v>0</v>
      </c>
      <c r="AA304" s="63">
        <v>6.21</v>
      </c>
      <c r="AB304" s="71">
        <f t="shared" si="37"/>
        <v>0.462387853692202</v>
      </c>
      <c r="AC304" s="64">
        <f>VLOOKUP(B304,[3]第三批!$K:$R,8,0)</f>
        <v>0.792</v>
      </c>
      <c r="AD304" s="64">
        <f t="shared" si="38"/>
        <v>3.62554112554113</v>
      </c>
      <c r="AE304" s="64">
        <v>0.792</v>
      </c>
      <c r="AF304" s="64">
        <f t="shared" si="39"/>
        <v>3.62554112554113</v>
      </c>
    </row>
    <row r="305" ht="27" customHeight="1" spans="1:32">
      <c r="A305" s="33">
        <v>304</v>
      </c>
      <c r="B305" s="34" t="s">
        <v>732</v>
      </c>
      <c r="C305" s="46"/>
      <c r="D305" s="34" t="str">
        <f>VLOOKUP(B305,[1]第三批!$C:$E,3,0)</f>
        <v>代表品</v>
      </c>
      <c r="E305" s="34" t="s">
        <v>56</v>
      </c>
      <c r="F305" s="36" t="s">
        <v>35</v>
      </c>
      <c r="G305" s="42" t="s">
        <v>711</v>
      </c>
      <c r="H305" s="36" t="s">
        <v>531</v>
      </c>
      <c r="I305" s="34">
        <v>0</v>
      </c>
      <c r="J305" s="34">
        <v>1.4</v>
      </c>
      <c r="K305" s="52" t="s">
        <v>733</v>
      </c>
      <c r="L305" s="33">
        <v>36</v>
      </c>
      <c r="M305" s="36" t="s">
        <v>39</v>
      </c>
      <c r="N305" s="34" t="s">
        <v>734</v>
      </c>
      <c r="O305" s="36" t="s">
        <v>41</v>
      </c>
      <c r="P305" s="51">
        <v>9.59</v>
      </c>
      <c r="Q305" s="61">
        <v>9</v>
      </c>
      <c r="R305" s="62">
        <f t="shared" si="33"/>
        <v>2.3975</v>
      </c>
      <c r="S305" s="62">
        <v>8.85</v>
      </c>
      <c r="T305" s="62">
        <f t="shared" si="40"/>
        <v>0.27090395480226</v>
      </c>
      <c r="U305" s="63">
        <f t="shared" si="34"/>
        <v>1.7125</v>
      </c>
      <c r="V305" s="63">
        <v>0.792</v>
      </c>
      <c r="W305" s="64">
        <f t="shared" si="35"/>
        <v>2.16224747474747</v>
      </c>
      <c r="X305" s="63">
        <v>1.7125</v>
      </c>
      <c r="Y305" s="64">
        <f t="shared" si="36"/>
        <v>1</v>
      </c>
      <c r="Z305" s="70">
        <f>VLOOKUP(B305,[2]Sheet1!$B:$W,22,0)</f>
        <v>0</v>
      </c>
      <c r="AA305" s="63">
        <v>6.21</v>
      </c>
      <c r="AB305" s="71">
        <f t="shared" si="37"/>
        <v>0.275764895330113</v>
      </c>
      <c r="AC305" s="64">
        <f>VLOOKUP(B305,[3]第三批!$K:$R,8,0)</f>
        <v>0.792</v>
      </c>
      <c r="AD305" s="64">
        <f t="shared" si="38"/>
        <v>2.16224747474747</v>
      </c>
      <c r="AE305" s="64">
        <v>0.792</v>
      </c>
      <c r="AF305" s="64">
        <f t="shared" si="39"/>
        <v>2.16224747474747</v>
      </c>
    </row>
    <row r="306" ht="67.5" customHeight="1" spans="1:32">
      <c r="A306" s="33">
        <v>305</v>
      </c>
      <c r="B306" s="34" t="s">
        <v>735</v>
      </c>
      <c r="C306" s="46"/>
      <c r="D306" s="34" t="str">
        <f>VLOOKUP(B306,[1]第三批!$C:$E,3,0)</f>
        <v>代表品</v>
      </c>
      <c r="E306" s="34" t="s">
        <v>56</v>
      </c>
      <c r="F306" s="36" t="s">
        <v>35</v>
      </c>
      <c r="G306" s="36" t="s">
        <v>714</v>
      </c>
      <c r="H306" s="36" t="s">
        <v>736</v>
      </c>
      <c r="I306" s="34">
        <v>0</v>
      </c>
      <c r="J306" s="34">
        <v>1.4</v>
      </c>
      <c r="K306" s="40" t="s">
        <v>737</v>
      </c>
      <c r="L306" s="33">
        <v>54</v>
      </c>
      <c r="M306" s="36" t="s">
        <v>477</v>
      </c>
      <c r="N306" s="75" t="s">
        <v>738</v>
      </c>
      <c r="O306" s="36" t="s">
        <v>128</v>
      </c>
      <c r="P306" s="53">
        <v>10.8</v>
      </c>
      <c r="Q306" s="61">
        <v>18</v>
      </c>
      <c r="R306" s="62">
        <f t="shared" si="33"/>
        <v>3.6</v>
      </c>
      <c r="S306" s="62">
        <v>9.85</v>
      </c>
      <c r="T306" s="62">
        <f t="shared" si="40"/>
        <v>0.365482233502538</v>
      </c>
      <c r="U306" s="63">
        <f t="shared" si="34"/>
        <v>2.57142857142857</v>
      </c>
      <c r="V306" s="63">
        <v>0.792</v>
      </c>
      <c r="W306" s="64">
        <f t="shared" si="35"/>
        <v>3.24675324675325</v>
      </c>
      <c r="X306" s="63">
        <v>2.57142857142857</v>
      </c>
      <c r="Y306" s="72">
        <f t="shared" si="36"/>
        <v>1</v>
      </c>
      <c r="Z306" s="70">
        <f>VLOOKUP(B306,[2]Sheet1!$B:$W,22,0)</f>
        <v>0</v>
      </c>
      <c r="AA306" s="63">
        <v>6.21</v>
      </c>
      <c r="AB306" s="71">
        <f t="shared" si="37"/>
        <v>0.41407867494824</v>
      </c>
      <c r="AC306" s="64">
        <f>VLOOKUP(B306,[3]第三批!$K:$R,8,0)</f>
        <v>0.792</v>
      </c>
      <c r="AD306" s="64">
        <f t="shared" si="38"/>
        <v>3.24675324675325</v>
      </c>
      <c r="AE306" s="64">
        <v>0.792</v>
      </c>
      <c r="AF306" s="64">
        <f t="shared" si="39"/>
        <v>3.24675324675325</v>
      </c>
    </row>
    <row r="307" ht="67.5" customHeight="1" spans="1:32">
      <c r="A307" s="33">
        <v>306</v>
      </c>
      <c r="B307" s="34" t="s">
        <v>739</v>
      </c>
      <c r="C307" s="46"/>
      <c r="D307" s="34"/>
      <c r="E307" s="34" t="s">
        <v>56</v>
      </c>
      <c r="F307" s="36" t="s">
        <v>35</v>
      </c>
      <c r="G307" s="36" t="s">
        <v>714</v>
      </c>
      <c r="H307" s="36" t="s">
        <v>736</v>
      </c>
      <c r="I307" s="34" t="e">
        <v>#N/A</v>
      </c>
      <c r="J307" s="34">
        <v>1.4</v>
      </c>
      <c r="K307" s="40" t="s">
        <v>740</v>
      </c>
      <c r="L307" s="33">
        <v>36</v>
      </c>
      <c r="M307" s="36" t="s">
        <v>477</v>
      </c>
      <c r="N307" s="75" t="s">
        <v>738</v>
      </c>
      <c r="O307" s="36" t="s">
        <v>128</v>
      </c>
      <c r="P307" s="53">
        <v>7.2</v>
      </c>
      <c r="Q307" s="61">
        <v>18</v>
      </c>
      <c r="R307" s="62">
        <f t="shared" si="33"/>
        <v>3.6</v>
      </c>
      <c r="S307" s="62">
        <v>10.85</v>
      </c>
      <c r="T307" s="62">
        <f t="shared" si="40"/>
        <v>0.331797235023041</v>
      </c>
      <c r="U307" s="63">
        <f t="shared" si="34"/>
        <v>2.57142857142857</v>
      </c>
      <c r="V307" s="63">
        <v>0.792</v>
      </c>
      <c r="W307" s="64">
        <f t="shared" si="35"/>
        <v>3.24675324675325</v>
      </c>
      <c r="X307" s="63">
        <v>2.57142857142857</v>
      </c>
      <c r="Y307" s="72">
        <f t="shared" si="36"/>
        <v>1</v>
      </c>
      <c r="Z307" s="70">
        <f>VLOOKUP(B307,[2]Sheet1!$B:$W,22,0)</f>
        <v>0</v>
      </c>
      <c r="AA307" s="63">
        <v>6.21</v>
      </c>
      <c r="AB307" s="71">
        <f t="shared" si="37"/>
        <v>0.41407867494824</v>
      </c>
      <c r="AC307" s="64">
        <f>VLOOKUP(B307,[3]第三批!$K:$R,8,0)</f>
        <v>0.792</v>
      </c>
      <c r="AD307" s="64">
        <f t="shared" si="38"/>
        <v>3.24675324675325</v>
      </c>
      <c r="AE307" s="64">
        <v>0.792</v>
      </c>
      <c r="AF307" s="64">
        <f t="shared" si="39"/>
        <v>3.24675324675325</v>
      </c>
    </row>
    <row r="308" ht="27" customHeight="1" spans="1:32">
      <c r="A308" s="33">
        <v>307</v>
      </c>
      <c r="B308" s="34" t="s">
        <v>741</v>
      </c>
      <c r="C308" s="46"/>
      <c r="D308" s="34" t="str">
        <f>VLOOKUP(B308,[1]第三批!$C:$E,3,0)</f>
        <v>代表品</v>
      </c>
      <c r="E308" s="34" t="s">
        <v>56</v>
      </c>
      <c r="F308" s="36" t="s">
        <v>35</v>
      </c>
      <c r="G308" s="36" t="s">
        <v>742</v>
      </c>
      <c r="H308" s="36" t="s">
        <v>475</v>
      </c>
      <c r="I308" s="34">
        <v>0</v>
      </c>
      <c r="J308" s="34">
        <v>1.4</v>
      </c>
      <c r="K308" s="36" t="s">
        <v>743</v>
      </c>
      <c r="L308" s="33">
        <v>504</v>
      </c>
      <c r="M308" s="36" t="s">
        <v>477</v>
      </c>
      <c r="N308" s="34" t="s">
        <v>744</v>
      </c>
      <c r="O308" s="36" t="s">
        <v>41</v>
      </c>
      <c r="P308" s="53">
        <v>14.9</v>
      </c>
      <c r="Q308" s="61">
        <v>126</v>
      </c>
      <c r="R308" s="62">
        <f t="shared" si="33"/>
        <v>3.725</v>
      </c>
      <c r="S308" s="62">
        <v>11.85</v>
      </c>
      <c r="T308" s="62">
        <f t="shared" si="40"/>
        <v>0.314345991561181</v>
      </c>
      <c r="U308" s="63">
        <f t="shared" si="34"/>
        <v>2.66071428571429</v>
      </c>
      <c r="V308" s="63">
        <v>0.792</v>
      </c>
      <c r="W308" s="64">
        <f t="shared" si="35"/>
        <v>3.35948773448773</v>
      </c>
      <c r="X308" s="63">
        <v>2.66071428571429</v>
      </c>
      <c r="Y308" s="72">
        <f t="shared" si="36"/>
        <v>0.999999999999998</v>
      </c>
      <c r="Z308" s="70">
        <f>VLOOKUP(B308,[2]Sheet1!$B:$W,22,0)</f>
        <v>0</v>
      </c>
      <c r="AA308" s="63">
        <v>6.21</v>
      </c>
      <c r="AB308" s="71">
        <f t="shared" si="37"/>
        <v>0.428456406717276</v>
      </c>
      <c r="AC308" s="64">
        <f>VLOOKUP(B308,[3]第三批!$K:$R,8,0)</f>
        <v>0.792</v>
      </c>
      <c r="AD308" s="64">
        <f t="shared" si="38"/>
        <v>3.35948773448773</v>
      </c>
      <c r="AE308" s="64">
        <v>0.792</v>
      </c>
      <c r="AF308" s="64">
        <f t="shared" si="39"/>
        <v>3.35948773448773</v>
      </c>
    </row>
    <row r="309" ht="27" customHeight="1" spans="1:32">
      <c r="A309" s="33">
        <v>308</v>
      </c>
      <c r="B309" s="34" t="s">
        <v>745</v>
      </c>
      <c r="C309" s="46"/>
      <c r="D309" s="34" t="str">
        <f>VLOOKUP(B309,[1]第三批!$C:$E,3,0)</f>
        <v>代表品</v>
      </c>
      <c r="E309" s="34" t="s">
        <v>56</v>
      </c>
      <c r="F309" s="36" t="s">
        <v>35</v>
      </c>
      <c r="G309" s="36" t="s">
        <v>700</v>
      </c>
      <c r="H309" s="36" t="s">
        <v>302</v>
      </c>
      <c r="I309" s="34" t="s">
        <v>746</v>
      </c>
      <c r="J309" s="34">
        <v>1.375</v>
      </c>
      <c r="K309" s="36" t="s">
        <v>747</v>
      </c>
      <c r="L309" s="33">
        <v>10</v>
      </c>
      <c r="M309" s="36" t="s">
        <v>97</v>
      </c>
      <c r="N309" s="34" t="s">
        <v>748</v>
      </c>
      <c r="O309" s="36" t="s">
        <v>41</v>
      </c>
      <c r="P309" s="51">
        <v>7.32</v>
      </c>
      <c r="Q309" s="61">
        <v>3</v>
      </c>
      <c r="R309" s="62">
        <f t="shared" si="33"/>
        <v>2.196</v>
      </c>
      <c r="S309" s="62">
        <v>12.85</v>
      </c>
      <c r="T309" s="62">
        <f t="shared" si="40"/>
        <v>0.170894941634241</v>
      </c>
      <c r="U309" s="63">
        <f t="shared" si="34"/>
        <v>1.59709090909091</v>
      </c>
      <c r="V309" s="63">
        <v>0.792</v>
      </c>
      <c r="W309" s="64">
        <f t="shared" si="35"/>
        <v>2.01652892561983</v>
      </c>
      <c r="X309" s="63">
        <v>1.59709090909091</v>
      </c>
      <c r="Y309" s="64">
        <f t="shared" si="36"/>
        <v>0.999999999999999</v>
      </c>
      <c r="Z309" s="70">
        <f>VLOOKUP(B309,[2]Sheet1!$B:$W,22,0)</f>
        <v>0</v>
      </c>
      <c r="AA309" s="63">
        <v>6.21</v>
      </c>
      <c r="AB309" s="71">
        <f t="shared" si="37"/>
        <v>0.257180500658762</v>
      </c>
      <c r="AC309" s="64">
        <f>VLOOKUP(B309,[3]第三批!$K:$R,8,0)</f>
        <v>0.792</v>
      </c>
      <c r="AD309" s="64">
        <f t="shared" si="38"/>
        <v>2.01652892561983</v>
      </c>
      <c r="AE309" s="64">
        <v>0.792</v>
      </c>
      <c r="AF309" s="64">
        <f t="shared" si="39"/>
        <v>2.01652892561983</v>
      </c>
    </row>
    <row r="310" ht="27" customHeight="1" spans="1:32">
      <c r="A310" s="33">
        <v>309</v>
      </c>
      <c r="B310" s="34" t="s">
        <v>749</v>
      </c>
      <c r="C310" s="46"/>
      <c r="D310" s="34" t="str">
        <f>VLOOKUP(B310,[1]第三批!$C:$E,3,0)</f>
        <v>代表品</v>
      </c>
      <c r="E310" s="34" t="s">
        <v>56</v>
      </c>
      <c r="F310" s="36" t="s">
        <v>35</v>
      </c>
      <c r="G310" s="36" t="s">
        <v>700</v>
      </c>
      <c r="H310" s="36" t="s">
        <v>302</v>
      </c>
      <c r="I310" s="34">
        <v>0</v>
      </c>
      <c r="J310" s="34">
        <v>1.25</v>
      </c>
      <c r="K310" s="36" t="s">
        <v>747</v>
      </c>
      <c r="L310" s="33">
        <v>12</v>
      </c>
      <c r="M310" s="36" t="s">
        <v>97</v>
      </c>
      <c r="N310" s="34" t="s">
        <v>750</v>
      </c>
      <c r="O310" s="36" t="s">
        <v>41</v>
      </c>
      <c r="P310" s="51">
        <v>15.12</v>
      </c>
      <c r="Q310" s="61">
        <v>3</v>
      </c>
      <c r="R310" s="62">
        <f t="shared" si="33"/>
        <v>3.78</v>
      </c>
      <c r="S310" s="62">
        <v>13.85</v>
      </c>
      <c r="T310" s="62">
        <f t="shared" si="40"/>
        <v>0.272924187725632</v>
      </c>
      <c r="U310" s="63">
        <f t="shared" si="34"/>
        <v>3.024</v>
      </c>
      <c r="V310" s="63">
        <v>0.792</v>
      </c>
      <c r="W310" s="64">
        <f t="shared" si="35"/>
        <v>3.81818181818182</v>
      </c>
      <c r="X310" s="63">
        <v>3.024</v>
      </c>
      <c r="Y310" s="72">
        <f t="shared" si="36"/>
        <v>1</v>
      </c>
      <c r="Z310" s="70">
        <f>VLOOKUP(B310,[2]Sheet1!$B:$W,22,0)</f>
        <v>0</v>
      </c>
      <c r="AA310" s="63">
        <v>6.21</v>
      </c>
      <c r="AB310" s="71">
        <f t="shared" si="37"/>
        <v>0.48695652173913</v>
      </c>
      <c r="AC310" s="64">
        <f>VLOOKUP(B310,[3]第三批!$K:$R,8,0)</f>
        <v>0.792</v>
      </c>
      <c r="AD310" s="64">
        <f t="shared" si="38"/>
        <v>3.81818181818182</v>
      </c>
      <c r="AE310" s="64">
        <v>0.792</v>
      </c>
      <c r="AF310" s="64">
        <f t="shared" si="39"/>
        <v>3.81818181818182</v>
      </c>
    </row>
    <row r="311" ht="54" customHeight="1" spans="1:32">
      <c r="A311" s="33">
        <v>310</v>
      </c>
      <c r="B311" s="34" t="s">
        <v>751</v>
      </c>
      <c r="C311" s="46"/>
      <c r="D311" s="34" t="str">
        <f>VLOOKUP(B311,[1]第三批!$C:$E,3,0)</f>
        <v>代表品</v>
      </c>
      <c r="E311" s="34" t="s">
        <v>56</v>
      </c>
      <c r="F311" s="36" t="s">
        <v>35</v>
      </c>
      <c r="G311" s="36" t="s">
        <v>700</v>
      </c>
      <c r="H311" s="36" t="s">
        <v>302</v>
      </c>
      <c r="I311" s="34">
        <v>0</v>
      </c>
      <c r="J311" s="34">
        <v>1.25</v>
      </c>
      <c r="K311" s="40" t="s">
        <v>752</v>
      </c>
      <c r="L311" s="33">
        <v>12</v>
      </c>
      <c r="M311" s="36" t="s">
        <v>97</v>
      </c>
      <c r="N311" s="34" t="s">
        <v>753</v>
      </c>
      <c r="O311" s="36" t="s">
        <v>41</v>
      </c>
      <c r="P311" s="51">
        <v>5.52</v>
      </c>
      <c r="Q311" s="61">
        <v>3</v>
      </c>
      <c r="R311" s="62">
        <f t="shared" si="33"/>
        <v>1.38</v>
      </c>
      <c r="S311" s="62">
        <v>14.85</v>
      </c>
      <c r="T311" s="62">
        <f t="shared" si="40"/>
        <v>0.0929292929292929</v>
      </c>
      <c r="U311" s="63">
        <f t="shared" si="34"/>
        <v>1.104</v>
      </c>
      <c r="V311" s="63">
        <v>0.792</v>
      </c>
      <c r="W311" s="64">
        <f t="shared" si="35"/>
        <v>1.39393939393939</v>
      </c>
      <c r="X311" s="63">
        <v>1.104</v>
      </c>
      <c r="Y311" s="64">
        <f t="shared" si="36"/>
        <v>1</v>
      </c>
      <c r="Z311" s="70">
        <f>VLOOKUP(B311,[2]Sheet1!$B:$W,22,0)</f>
        <v>0</v>
      </c>
      <c r="AA311" s="63">
        <v>6.21</v>
      </c>
      <c r="AB311" s="71">
        <f t="shared" si="37"/>
        <v>0.177777777777778</v>
      </c>
      <c r="AC311" s="64">
        <f>VLOOKUP(B311,[3]第三批!$K:$R,8,0)</f>
        <v>0.792</v>
      </c>
      <c r="AD311" s="64">
        <f t="shared" si="38"/>
        <v>1.39393939393939</v>
      </c>
      <c r="AE311" s="64">
        <v>0.792</v>
      </c>
      <c r="AF311" s="64">
        <f t="shared" si="39"/>
        <v>1.39393939393939</v>
      </c>
    </row>
    <row r="312" ht="27" customHeight="1" spans="1:32">
      <c r="A312" s="33">
        <v>311</v>
      </c>
      <c r="B312" s="34" t="s">
        <v>754</v>
      </c>
      <c r="C312" s="46"/>
      <c r="D312" s="34" t="str">
        <f>VLOOKUP(B312,[1]第三批!$C:$E,3,0)</f>
        <v>代表品</v>
      </c>
      <c r="E312" s="34" t="s">
        <v>56</v>
      </c>
      <c r="F312" s="36" t="s">
        <v>35</v>
      </c>
      <c r="G312" s="36" t="s">
        <v>700</v>
      </c>
      <c r="H312" s="36" t="s">
        <v>302</v>
      </c>
      <c r="I312" s="34">
        <v>0</v>
      </c>
      <c r="J312" s="34">
        <v>1.25</v>
      </c>
      <c r="K312" s="36" t="s">
        <v>755</v>
      </c>
      <c r="L312" s="33">
        <v>21</v>
      </c>
      <c r="M312" s="36" t="s">
        <v>97</v>
      </c>
      <c r="N312" s="75" t="s">
        <v>756</v>
      </c>
      <c r="O312" s="36" t="s">
        <v>41</v>
      </c>
      <c r="P312" s="51">
        <v>6.93</v>
      </c>
      <c r="Q312" s="61">
        <v>3</v>
      </c>
      <c r="R312" s="62">
        <f t="shared" si="33"/>
        <v>0.99</v>
      </c>
      <c r="S312" s="62">
        <v>15.85</v>
      </c>
      <c r="T312" s="62">
        <f t="shared" si="40"/>
        <v>0.0624605678233438</v>
      </c>
      <c r="U312" s="63">
        <f t="shared" si="34"/>
        <v>0.792</v>
      </c>
      <c r="V312" s="63">
        <v>0.792</v>
      </c>
      <c r="W312" s="64">
        <f t="shared" si="35"/>
        <v>1</v>
      </c>
      <c r="X312" s="63">
        <v>0.792</v>
      </c>
      <c r="Y312" s="64">
        <f t="shared" si="36"/>
        <v>1</v>
      </c>
      <c r="Z312" s="70">
        <f>VLOOKUP(B312,[2]Sheet1!$B:$W,22,0)</f>
        <v>0</v>
      </c>
      <c r="AA312" s="63">
        <v>6.21</v>
      </c>
      <c r="AB312" s="71">
        <f t="shared" si="37"/>
        <v>0.127536231884058</v>
      </c>
      <c r="AC312" s="64">
        <f>VLOOKUP(B312,[3]第三批!$K:$R,8,0)</f>
        <v>0.792</v>
      </c>
      <c r="AD312" s="63">
        <f t="shared" si="38"/>
        <v>1</v>
      </c>
      <c r="AE312" s="63">
        <f>MIN(U312:U340)</f>
        <v>0.792</v>
      </c>
      <c r="AF312" s="64">
        <f t="shared" si="39"/>
        <v>1</v>
      </c>
    </row>
    <row r="313" ht="40.5" customHeight="1" spans="1:32">
      <c r="A313" s="33">
        <v>312</v>
      </c>
      <c r="B313" s="34" t="s">
        <v>757</v>
      </c>
      <c r="C313" s="46"/>
      <c r="D313" s="34" t="str">
        <f>VLOOKUP(B313,[1]第三批!$C:$E,3,0)</f>
        <v>代表品</v>
      </c>
      <c r="E313" s="34" t="s">
        <v>56</v>
      </c>
      <c r="F313" s="36" t="s">
        <v>35</v>
      </c>
      <c r="G313" s="42" t="s">
        <v>723</v>
      </c>
      <c r="H313" s="36" t="s">
        <v>486</v>
      </c>
      <c r="I313" s="34">
        <v>0</v>
      </c>
      <c r="J313" s="34">
        <v>1.2</v>
      </c>
      <c r="K313" s="36" t="s">
        <v>758</v>
      </c>
      <c r="L313" s="33">
        <v>36</v>
      </c>
      <c r="M313" s="36" t="s">
        <v>61</v>
      </c>
      <c r="N313" s="75" t="s">
        <v>759</v>
      </c>
      <c r="O313" s="36" t="s">
        <v>41</v>
      </c>
      <c r="P313" s="53">
        <v>14.7</v>
      </c>
      <c r="Q313" s="61">
        <v>9</v>
      </c>
      <c r="R313" s="62">
        <f t="shared" si="33"/>
        <v>3.675</v>
      </c>
      <c r="S313" s="62">
        <v>16.85</v>
      </c>
      <c r="T313" s="62">
        <f t="shared" si="40"/>
        <v>0.218100890207715</v>
      </c>
      <c r="U313" s="63">
        <f t="shared" si="34"/>
        <v>3.0625</v>
      </c>
      <c r="V313" s="63">
        <v>0.792</v>
      </c>
      <c r="W313" s="64">
        <f t="shared" si="35"/>
        <v>3.86679292929293</v>
      </c>
      <c r="X313" s="63">
        <v>3.0625</v>
      </c>
      <c r="Y313" s="72">
        <f t="shared" si="36"/>
        <v>1</v>
      </c>
      <c r="Z313" s="70">
        <f>VLOOKUP(B313,[2]Sheet1!$B:$W,22,0)</f>
        <v>0</v>
      </c>
      <c r="AA313" s="63">
        <v>6.21</v>
      </c>
      <c r="AB313" s="71">
        <f t="shared" si="37"/>
        <v>0.493156199677939</v>
      </c>
      <c r="AC313" s="64">
        <f>VLOOKUP(B313,[3]第三批!$K:$R,8,0)</f>
        <v>0.792</v>
      </c>
      <c r="AD313" s="64">
        <f t="shared" si="38"/>
        <v>3.86679292929293</v>
      </c>
      <c r="AE313" s="64">
        <v>0.792</v>
      </c>
      <c r="AF313" s="64">
        <f t="shared" si="39"/>
        <v>3.86679292929293</v>
      </c>
    </row>
    <row r="314" ht="47.1" customHeight="1" spans="1:32">
      <c r="A314" s="33">
        <v>313</v>
      </c>
      <c r="B314" s="34" t="s">
        <v>760</v>
      </c>
      <c r="C314" s="47"/>
      <c r="D314" s="34" t="str">
        <f>VLOOKUP(B314,[1]第三批!$C:$E,3,0)</f>
        <v>代表品</v>
      </c>
      <c r="E314" s="34" t="s">
        <v>56</v>
      </c>
      <c r="F314" s="36" t="s">
        <v>35</v>
      </c>
      <c r="G314" s="36" t="s">
        <v>700</v>
      </c>
      <c r="H314" s="36" t="s">
        <v>761</v>
      </c>
      <c r="I314" s="34">
        <v>0</v>
      </c>
      <c r="J314" s="34">
        <v>1.375</v>
      </c>
      <c r="K314" s="55" t="s">
        <v>762</v>
      </c>
      <c r="L314" s="33">
        <v>12</v>
      </c>
      <c r="M314" s="36" t="s">
        <v>97</v>
      </c>
      <c r="N314" s="34" t="s">
        <v>763</v>
      </c>
      <c r="O314" s="36" t="s">
        <v>41</v>
      </c>
      <c r="P314" s="51">
        <v>6.49</v>
      </c>
      <c r="Q314" s="61">
        <v>3</v>
      </c>
      <c r="R314" s="62">
        <f t="shared" si="33"/>
        <v>1.6225</v>
      </c>
      <c r="S314" s="62">
        <v>17.85</v>
      </c>
      <c r="T314" s="62">
        <f t="shared" si="40"/>
        <v>0.0908963585434174</v>
      </c>
      <c r="U314" s="63">
        <f t="shared" si="34"/>
        <v>1.18</v>
      </c>
      <c r="V314" s="63">
        <v>0.792</v>
      </c>
      <c r="W314" s="64">
        <f t="shared" si="35"/>
        <v>1.48989898989899</v>
      </c>
      <c r="X314" s="63">
        <v>1.18</v>
      </c>
      <c r="Y314" s="64">
        <f t="shared" si="36"/>
        <v>1</v>
      </c>
      <c r="Z314" s="70">
        <f>VLOOKUP(B314,[2]Sheet1!$B:$W,22,0)</f>
        <v>0</v>
      </c>
      <c r="AA314" s="63">
        <v>6.21</v>
      </c>
      <c r="AB314" s="71">
        <f t="shared" si="37"/>
        <v>0.190016103059581</v>
      </c>
      <c r="AC314" s="64">
        <f>VLOOKUP(B314,[3]第三批!$K:$R,8,0)</f>
        <v>0.792</v>
      </c>
      <c r="AD314" s="64">
        <f t="shared" si="38"/>
        <v>1.48989898989899</v>
      </c>
      <c r="AE314" s="64">
        <v>0.792</v>
      </c>
      <c r="AF314" s="64">
        <f t="shared" si="39"/>
        <v>1.48989898989899</v>
      </c>
    </row>
    <row r="315" spans="19:19">
      <c r="S315" s="62"/>
    </row>
    <row r="316" spans="21:22">
      <c r="U316" s="24">
        <v>1.033</v>
      </c>
      <c r="V316" s="27">
        <f>U316*3</f>
        <v>3.099</v>
      </c>
    </row>
  </sheetData>
  <autoFilter xmlns:etc="http://www.wps.cn/officeDocument/2017/etCustomData" ref="A1:AH314" etc:filterBottomFollowUsedRange="0">
    <extLst/>
  </autoFilter>
  <sortState ref="A4:AF318">
    <sortCondition ref="A4"/>
  </sortState>
  <mergeCells count="20">
    <mergeCell ref="C2:C10"/>
    <mergeCell ref="C11:C19"/>
    <mergeCell ref="C20:C26"/>
    <mergeCell ref="C27:C60"/>
    <mergeCell ref="C61:C71"/>
    <mergeCell ref="C72:C85"/>
    <mergeCell ref="C86:C89"/>
    <mergeCell ref="C90:C97"/>
    <mergeCell ref="C98:C122"/>
    <mergeCell ref="C123:C176"/>
    <mergeCell ref="C177:C211"/>
    <mergeCell ref="C212:C226"/>
    <mergeCell ref="C227:C231"/>
    <mergeCell ref="C232:C237"/>
    <mergeCell ref="C238:C247"/>
    <mergeCell ref="C248:C260"/>
    <mergeCell ref="C261:C273"/>
    <mergeCell ref="C274:C277"/>
    <mergeCell ref="C278:C285"/>
    <mergeCell ref="C286:C3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6"/>
  <sheetViews>
    <sheetView tabSelected="1" zoomScale="115" zoomScaleNormal="115" workbookViewId="0">
      <selection activeCell="L6" sqref="L6:L9"/>
    </sheetView>
  </sheetViews>
  <sheetFormatPr defaultColWidth="8.66666666666667" defaultRowHeight="13.8"/>
  <cols>
    <col min="1" max="1" width="8.35" style="2" customWidth="1"/>
    <col min="2" max="2" width="10" style="2" customWidth="1"/>
    <col min="3" max="3" width="9.7" style="2" customWidth="1"/>
    <col min="4" max="5" width="8.66666666666667" style="2"/>
    <col min="6" max="6" width="11.4083333333333" style="2" customWidth="1"/>
    <col min="7" max="10" width="8.66666666666667" style="2"/>
    <col min="11" max="12" width="12.1666666666667" style="2" customWidth="1"/>
    <col min="13" max="16" width="9.40833333333333" style="2" customWidth="1"/>
    <col min="17" max="17" width="9.40833333333333" style="3" customWidth="1"/>
    <col min="18" max="18" width="9.40833333333333" style="4" customWidth="1"/>
    <col min="19" max="20" width="9.40833333333333" style="3" customWidth="1"/>
    <col min="21" max="21" width="8.23333333333333" style="3" customWidth="1"/>
    <col min="22" max="22" width="9.40833333333333" style="2" customWidth="1"/>
    <col min="23" max="16384" width="8.66666666666667" style="2"/>
  </cols>
  <sheetData>
    <row r="1" ht="33" customHeight="1" spans="1:18">
      <c r="A1" s="5" t="s">
        <v>764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  <c r="N1" s="12"/>
      <c r="O1" s="12"/>
      <c r="P1" s="6"/>
      <c r="Q1" s="12"/>
      <c r="R1" s="20"/>
    </row>
    <row r="2" ht="45" customHeight="1" spans="1:23">
      <c r="A2" s="7" t="s">
        <v>765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="1" customFormat="1" ht="45" customHeight="1" spans="1:23">
      <c r="A3" s="8" t="s">
        <v>0</v>
      </c>
      <c r="B3" s="8" t="s">
        <v>1</v>
      </c>
      <c r="C3" s="8" t="s">
        <v>2</v>
      </c>
      <c r="D3" s="8" t="s">
        <v>6</v>
      </c>
      <c r="E3" s="8" t="s">
        <v>5</v>
      </c>
      <c r="F3" s="8" t="s">
        <v>7</v>
      </c>
      <c r="G3" s="8" t="s">
        <v>10</v>
      </c>
      <c r="H3" s="8" t="s">
        <v>766</v>
      </c>
      <c r="I3" s="8" t="s">
        <v>767</v>
      </c>
      <c r="J3" s="8" t="s">
        <v>768</v>
      </c>
      <c r="K3" s="8" t="s">
        <v>13</v>
      </c>
      <c r="L3" s="8" t="s">
        <v>769</v>
      </c>
      <c r="M3" s="8" t="s">
        <v>770</v>
      </c>
      <c r="N3" s="13" t="s">
        <v>9</v>
      </c>
      <c r="O3" s="13" t="s">
        <v>16</v>
      </c>
      <c r="P3" s="14" t="s">
        <v>771</v>
      </c>
      <c r="Q3" s="14" t="s">
        <v>21</v>
      </c>
      <c r="R3" s="14" t="s">
        <v>772</v>
      </c>
      <c r="S3" s="21" t="s">
        <v>773</v>
      </c>
      <c r="T3" s="14" t="s">
        <v>774</v>
      </c>
      <c r="U3" s="14" t="s">
        <v>775</v>
      </c>
      <c r="V3" s="21" t="s">
        <v>776</v>
      </c>
      <c r="W3" s="21" t="s">
        <v>777</v>
      </c>
    </row>
    <row r="4" ht="45" customHeight="1" spans="1:23">
      <c r="A4" s="8">
        <v>1</v>
      </c>
      <c r="B4" s="9" t="s">
        <v>778</v>
      </c>
      <c r="C4" s="9" t="s">
        <v>779</v>
      </c>
      <c r="D4" s="9" t="s">
        <v>780</v>
      </c>
      <c r="E4" s="9" t="s">
        <v>35</v>
      </c>
      <c r="F4" s="9" t="s">
        <v>58</v>
      </c>
      <c r="G4" s="9" t="s">
        <v>781</v>
      </c>
      <c r="H4" s="10">
        <v>36</v>
      </c>
      <c r="I4" s="9" t="s">
        <v>61</v>
      </c>
      <c r="J4" s="9" t="s">
        <v>41</v>
      </c>
      <c r="K4" s="9" t="s">
        <v>782</v>
      </c>
      <c r="L4" s="9" t="s">
        <v>783</v>
      </c>
      <c r="M4" s="15">
        <v>34.15</v>
      </c>
      <c r="N4" s="16">
        <v>0.9</v>
      </c>
      <c r="O4" s="16">
        <v>18</v>
      </c>
      <c r="P4" s="17">
        <v>18.9722222222222</v>
      </c>
      <c r="Q4" s="17">
        <v>2.12116666666667</v>
      </c>
      <c r="R4" s="17">
        <v>8.94423928131791</v>
      </c>
      <c r="S4" s="17">
        <v>12.1131428571429</v>
      </c>
      <c r="T4" s="17">
        <v>1.56625100900504</v>
      </c>
      <c r="U4" s="17">
        <v>6.8590793650793</v>
      </c>
      <c r="V4" s="22" t="s">
        <v>784</v>
      </c>
      <c r="W4" s="23" t="s">
        <v>785</v>
      </c>
    </row>
    <row r="5" ht="45" customHeight="1" spans="1:23">
      <c r="A5" s="8">
        <v>2</v>
      </c>
      <c r="B5" s="9" t="s">
        <v>786</v>
      </c>
      <c r="C5" s="9" t="s">
        <v>779</v>
      </c>
      <c r="D5" s="9" t="s">
        <v>780</v>
      </c>
      <c r="E5" s="9" t="s">
        <v>35</v>
      </c>
      <c r="F5" s="9" t="s">
        <v>58</v>
      </c>
      <c r="G5" s="9" t="s">
        <v>781</v>
      </c>
      <c r="H5" s="10">
        <v>72</v>
      </c>
      <c r="I5" s="9" t="s">
        <v>61</v>
      </c>
      <c r="J5" s="9" t="s">
        <v>41</v>
      </c>
      <c r="K5" s="9" t="s">
        <v>782</v>
      </c>
      <c r="L5" s="9" t="s">
        <v>783</v>
      </c>
      <c r="M5" s="15">
        <v>66.59</v>
      </c>
      <c r="N5" s="16">
        <v>0.9</v>
      </c>
      <c r="O5" s="16">
        <v>18</v>
      </c>
      <c r="P5" s="17">
        <v>18.4972222222222</v>
      </c>
      <c r="Q5" s="17">
        <v>2.12116666666667</v>
      </c>
      <c r="R5" s="17">
        <v>8.72030591131712</v>
      </c>
      <c r="S5" s="17">
        <v>12.1131428571429</v>
      </c>
      <c r="T5" s="17">
        <v>1.52703740394796</v>
      </c>
      <c r="U5" s="17">
        <v>6.3840793650793</v>
      </c>
      <c r="V5" s="22" t="s">
        <v>784</v>
      </c>
      <c r="W5" s="23" t="s">
        <v>785</v>
      </c>
    </row>
    <row r="6" s="2" customFormat="1" ht="45" customHeight="1" spans="1:23">
      <c r="A6" s="8">
        <v>3</v>
      </c>
      <c r="B6" s="9" t="s">
        <v>787</v>
      </c>
      <c r="C6" s="9" t="s">
        <v>779</v>
      </c>
      <c r="D6" s="9" t="s">
        <v>780</v>
      </c>
      <c r="E6" s="9" t="s">
        <v>35</v>
      </c>
      <c r="F6" s="9" t="s">
        <v>323</v>
      </c>
      <c r="G6" s="9" t="s">
        <v>788</v>
      </c>
      <c r="H6" s="10">
        <v>60</v>
      </c>
      <c r="I6" s="9" t="s">
        <v>61</v>
      </c>
      <c r="J6" s="9" t="s">
        <v>41</v>
      </c>
      <c r="K6" s="9" t="s">
        <v>789</v>
      </c>
      <c r="L6" s="9" t="s">
        <v>789</v>
      </c>
      <c r="M6" s="18">
        <v>27.4</v>
      </c>
      <c r="N6" s="16">
        <v>1.1</v>
      </c>
      <c r="O6" s="16">
        <v>30</v>
      </c>
      <c r="P6" s="17">
        <v>12.4545454545455</v>
      </c>
      <c r="Q6" s="17">
        <v>2.12116666666667</v>
      </c>
      <c r="R6" s="17">
        <v>5.87155439045124</v>
      </c>
      <c r="S6" s="17">
        <v>12.0436363636364</v>
      </c>
      <c r="T6" s="17">
        <v>1.03411835748792</v>
      </c>
      <c r="U6" s="17">
        <v>0.410909090909099</v>
      </c>
      <c r="V6" s="22"/>
      <c r="W6" s="23" t="s">
        <v>785</v>
      </c>
    </row>
    <row r="7" s="2" customFormat="1" ht="45" customHeight="1" spans="1:23">
      <c r="A7" s="8">
        <v>4</v>
      </c>
      <c r="B7" s="9" t="s">
        <v>790</v>
      </c>
      <c r="C7" s="9" t="s">
        <v>779</v>
      </c>
      <c r="D7" s="9" t="s">
        <v>780</v>
      </c>
      <c r="E7" s="9" t="s">
        <v>35</v>
      </c>
      <c r="F7" s="9" t="s">
        <v>323</v>
      </c>
      <c r="G7" s="9" t="s">
        <v>788</v>
      </c>
      <c r="H7" s="10">
        <v>75</v>
      </c>
      <c r="I7" s="9" t="s">
        <v>61</v>
      </c>
      <c r="J7" s="9" t="s">
        <v>41</v>
      </c>
      <c r="K7" s="9" t="s">
        <v>789</v>
      </c>
      <c r="L7" s="9" t="s">
        <v>789</v>
      </c>
      <c r="M7" s="15">
        <v>33.97</v>
      </c>
      <c r="N7" s="16">
        <v>1.1</v>
      </c>
      <c r="O7" s="16">
        <v>30</v>
      </c>
      <c r="P7" s="17">
        <v>12.3527272727273</v>
      </c>
      <c r="Q7" s="17">
        <v>2.12116666666667</v>
      </c>
      <c r="R7" s="17">
        <v>5.82355336185776</v>
      </c>
      <c r="S7" s="17">
        <v>12.0436363636364</v>
      </c>
      <c r="T7" s="17">
        <v>1.02566425120773</v>
      </c>
      <c r="U7" s="17">
        <v>0.3090909090909</v>
      </c>
      <c r="V7" s="22"/>
      <c r="W7" s="23" t="s">
        <v>785</v>
      </c>
    </row>
    <row r="8" s="2" customFormat="1" ht="45" customHeight="1" spans="1:23">
      <c r="A8" s="8">
        <v>5</v>
      </c>
      <c r="B8" s="9" t="s">
        <v>791</v>
      </c>
      <c r="C8" s="9" t="s">
        <v>779</v>
      </c>
      <c r="D8" s="9" t="s">
        <v>780</v>
      </c>
      <c r="E8" s="9" t="s">
        <v>35</v>
      </c>
      <c r="F8" s="9" t="s">
        <v>323</v>
      </c>
      <c r="G8" s="9" t="s">
        <v>788</v>
      </c>
      <c r="H8" s="10">
        <v>90</v>
      </c>
      <c r="I8" s="9" t="s">
        <v>61</v>
      </c>
      <c r="J8" s="9" t="s">
        <v>41</v>
      </c>
      <c r="K8" s="9" t="s">
        <v>789</v>
      </c>
      <c r="L8" s="9" t="s">
        <v>789</v>
      </c>
      <c r="M8" s="15">
        <v>40.49</v>
      </c>
      <c r="N8" s="16">
        <v>1.1</v>
      </c>
      <c r="O8" s="16">
        <v>30</v>
      </c>
      <c r="P8" s="17">
        <v>12.269696969697</v>
      </c>
      <c r="Q8" s="17">
        <v>2.12116666666667</v>
      </c>
      <c r="R8" s="17">
        <v>5.78440966592142</v>
      </c>
      <c r="S8" s="17">
        <v>12.0436363636364</v>
      </c>
      <c r="T8" s="17">
        <v>1.01877012882448</v>
      </c>
      <c r="U8" s="17">
        <v>0.226060606060599</v>
      </c>
      <c r="V8" s="22"/>
      <c r="W8" s="23" t="s">
        <v>785</v>
      </c>
    </row>
    <row r="9" ht="45" customHeight="1" spans="1:23">
      <c r="A9" s="8">
        <v>6</v>
      </c>
      <c r="B9" s="9" t="s">
        <v>792</v>
      </c>
      <c r="C9" s="9" t="s">
        <v>779</v>
      </c>
      <c r="D9" s="9" t="s">
        <v>780</v>
      </c>
      <c r="E9" s="9" t="s">
        <v>35</v>
      </c>
      <c r="F9" s="9" t="s">
        <v>323</v>
      </c>
      <c r="G9" s="9" t="s">
        <v>788</v>
      </c>
      <c r="H9" s="10">
        <v>150</v>
      </c>
      <c r="I9" s="9" t="s">
        <v>61</v>
      </c>
      <c r="J9" s="9" t="s">
        <v>41</v>
      </c>
      <c r="K9" s="9" t="s">
        <v>789</v>
      </c>
      <c r="L9" s="9" t="s">
        <v>789</v>
      </c>
      <c r="M9" s="15">
        <v>66.24</v>
      </c>
      <c r="N9" s="16">
        <v>1.1</v>
      </c>
      <c r="O9" s="16">
        <v>30</v>
      </c>
      <c r="P9" s="17">
        <v>12.0436363636364</v>
      </c>
      <c r="Q9" s="17">
        <v>2.12116666666667</v>
      </c>
      <c r="R9" s="17">
        <v>5.67783595362759</v>
      </c>
      <c r="S9" s="17">
        <v>12.0436363636364</v>
      </c>
      <c r="T9" s="17">
        <v>1</v>
      </c>
      <c r="U9" s="17">
        <v>0</v>
      </c>
      <c r="V9" s="22"/>
      <c r="W9" s="23" t="s">
        <v>785</v>
      </c>
    </row>
    <row r="10" s="2" customFormat="1" ht="45" customHeight="1" spans="1:23">
      <c r="A10" s="8">
        <v>7</v>
      </c>
      <c r="B10" s="9" t="s">
        <v>793</v>
      </c>
      <c r="C10" s="9" t="s">
        <v>779</v>
      </c>
      <c r="D10" s="9" t="s">
        <v>780</v>
      </c>
      <c r="E10" s="9" t="s">
        <v>35</v>
      </c>
      <c r="F10" s="9" t="s">
        <v>58</v>
      </c>
      <c r="G10" s="9" t="s">
        <v>781</v>
      </c>
      <c r="H10" s="10">
        <v>36</v>
      </c>
      <c r="I10" s="9" t="s">
        <v>61</v>
      </c>
      <c r="J10" s="9" t="s">
        <v>128</v>
      </c>
      <c r="K10" s="9" t="s">
        <v>794</v>
      </c>
      <c r="L10" s="9" t="s">
        <v>794</v>
      </c>
      <c r="M10" s="15">
        <v>37.96</v>
      </c>
      <c r="N10" s="16">
        <v>0.9</v>
      </c>
      <c r="O10" s="16">
        <v>18</v>
      </c>
      <c r="P10" s="17">
        <v>21.0888888888889</v>
      </c>
      <c r="Q10" s="17">
        <v>2.12116666666667</v>
      </c>
      <c r="R10" s="17">
        <v>9.94211780728634</v>
      </c>
      <c r="S10" s="17">
        <v>20.5638888888889</v>
      </c>
      <c r="T10" s="17">
        <v>1.02553019046333</v>
      </c>
      <c r="U10" s="17">
        <v>0.524999999999999</v>
      </c>
      <c r="V10" s="22"/>
      <c r="W10" s="23" t="s">
        <v>785</v>
      </c>
    </row>
    <row r="11" ht="45" customHeight="1" spans="1:23">
      <c r="A11" s="8">
        <v>8</v>
      </c>
      <c r="B11" s="9" t="s">
        <v>795</v>
      </c>
      <c r="C11" s="9" t="s">
        <v>779</v>
      </c>
      <c r="D11" s="9" t="s">
        <v>780</v>
      </c>
      <c r="E11" s="9" t="s">
        <v>35</v>
      </c>
      <c r="F11" s="9" t="s">
        <v>58</v>
      </c>
      <c r="G11" s="9" t="s">
        <v>781</v>
      </c>
      <c r="H11" s="10">
        <v>72</v>
      </c>
      <c r="I11" s="9" t="s">
        <v>61</v>
      </c>
      <c r="J11" s="9" t="s">
        <v>128</v>
      </c>
      <c r="K11" s="9" t="s">
        <v>794</v>
      </c>
      <c r="L11" s="9" t="s">
        <v>794</v>
      </c>
      <c r="M11" s="15">
        <v>74.03</v>
      </c>
      <c r="N11" s="16">
        <v>0.9</v>
      </c>
      <c r="O11" s="16">
        <v>18</v>
      </c>
      <c r="P11" s="17">
        <v>20.5638888888889</v>
      </c>
      <c r="Q11" s="17">
        <v>2.12116666666667</v>
      </c>
      <c r="R11" s="17">
        <v>9.69461250360126</v>
      </c>
      <c r="S11" s="17">
        <v>20.5638888888889</v>
      </c>
      <c r="T11" s="17">
        <v>1</v>
      </c>
      <c r="U11" s="17">
        <v>0</v>
      </c>
      <c r="V11" s="22"/>
      <c r="W11" s="23" t="s">
        <v>785</v>
      </c>
    </row>
    <row r="12" ht="45" customHeight="1" spans="1:23">
      <c r="A12" s="8">
        <v>9</v>
      </c>
      <c r="B12" s="9" t="s">
        <v>796</v>
      </c>
      <c r="C12" s="9" t="s">
        <v>797</v>
      </c>
      <c r="D12" s="9" t="s">
        <v>798</v>
      </c>
      <c r="E12" s="9" t="s">
        <v>116</v>
      </c>
      <c r="F12" s="9" t="s">
        <v>118</v>
      </c>
      <c r="G12" s="9" t="s">
        <v>396</v>
      </c>
      <c r="H12" s="10">
        <v>1</v>
      </c>
      <c r="I12" s="9" t="s">
        <v>120</v>
      </c>
      <c r="J12" s="9" t="s">
        <v>120</v>
      </c>
      <c r="K12" s="9" t="s">
        <v>799</v>
      </c>
      <c r="L12" s="9" t="s">
        <v>800</v>
      </c>
      <c r="M12" s="15">
        <v>6.19</v>
      </c>
      <c r="N12" s="16">
        <v>1</v>
      </c>
      <c r="O12" s="16">
        <v>6</v>
      </c>
      <c r="P12" s="17">
        <v>37.14</v>
      </c>
      <c r="Q12" s="17">
        <v>9.99</v>
      </c>
      <c r="R12" s="17">
        <v>3.71771771771772</v>
      </c>
      <c r="S12" s="17">
        <v>21.276</v>
      </c>
      <c r="T12" s="17">
        <v>1.74562887760857</v>
      </c>
      <c r="U12" s="17">
        <v>15.864</v>
      </c>
      <c r="V12" s="22" t="s">
        <v>784</v>
      </c>
      <c r="W12" s="23" t="s">
        <v>785</v>
      </c>
    </row>
    <row r="13" s="2" customFormat="1" ht="45" customHeight="1" spans="1:23">
      <c r="A13" s="8">
        <v>10</v>
      </c>
      <c r="B13" s="9" t="s">
        <v>801</v>
      </c>
      <c r="C13" s="9" t="s">
        <v>797</v>
      </c>
      <c r="D13" s="9" t="s">
        <v>798</v>
      </c>
      <c r="E13" s="9" t="s">
        <v>116</v>
      </c>
      <c r="F13" s="9" t="s">
        <v>193</v>
      </c>
      <c r="G13" s="9" t="s">
        <v>233</v>
      </c>
      <c r="H13" s="10">
        <v>1</v>
      </c>
      <c r="I13" s="9" t="s">
        <v>120</v>
      </c>
      <c r="J13" s="9" t="s">
        <v>41</v>
      </c>
      <c r="K13" s="9" t="s">
        <v>349</v>
      </c>
      <c r="L13" s="9" t="s">
        <v>349</v>
      </c>
      <c r="M13" s="15">
        <v>9.68</v>
      </c>
      <c r="N13" s="16">
        <v>1</v>
      </c>
      <c r="O13" s="16">
        <v>6</v>
      </c>
      <c r="P13" s="17">
        <v>58.08</v>
      </c>
      <c r="Q13" s="17">
        <v>9.99</v>
      </c>
      <c r="R13" s="17">
        <v>5.81381381381381</v>
      </c>
      <c r="S13" s="17">
        <v>29.1</v>
      </c>
      <c r="T13" s="17">
        <v>1.99587628865979</v>
      </c>
      <c r="U13" s="17">
        <v>28.98</v>
      </c>
      <c r="V13" s="22" t="s">
        <v>784</v>
      </c>
      <c r="W13" s="23" t="s">
        <v>785</v>
      </c>
    </row>
    <row r="14" ht="45" customHeight="1" spans="1:23">
      <c r="A14" s="8">
        <v>11</v>
      </c>
      <c r="B14" s="9" t="s">
        <v>802</v>
      </c>
      <c r="C14" s="9" t="s">
        <v>803</v>
      </c>
      <c r="D14" s="9" t="s">
        <v>804</v>
      </c>
      <c r="E14" s="9" t="s">
        <v>116</v>
      </c>
      <c r="F14" s="9" t="s">
        <v>118</v>
      </c>
      <c r="G14" s="9" t="s">
        <v>805</v>
      </c>
      <c r="H14" s="10">
        <v>1</v>
      </c>
      <c r="I14" s="9" t="s">
        <v>128</v>
      </c>
      <c r="J14" s="9" t="s">
        <v>128</v>
      </c>
      <c r="K14" s="9" t="s">
        <v>806</v>
      </c>
      <c r="L14" s="9" t="s">
        <v>806</v>
      </c>
      <c r="M14" s="19">
        <v>15</v>
      </c>
      <c r="N14" s="16">
        <v>1</v>
      </c>
      <c r="O14" s="16">
        <v>1</v>
      </c>
      <c r="P14" s="17">
        <v>15</v>
      </c>
      <c r="Q14" s="17">
        <v>2.25</v>
      </c>
      <c r="R14" s="17">
        <v>6.66666666666667</v>
      </c>
      <c r="S14" s="17">
        <v>15</v>
      </c>
      <c r="T14" s="17">
        <v>1</v>
      </c>
      <c r="U14" s="17">
        <v>0</v>
      </c>
      <c r="V14" s="22"/>
      <c r="W14" s="23" t="s">
        <v>785</v>
      </c>
    </row>
    <row r="15" ht="45" customHeight="1" spans="1:23">
      <c r="A15" s="8">
        <v>12</v>
      </c>
      <c r="B15" s="9" t="s">
        <v>807</v>
      </c>
      <c r="C15" s="9" t="s">
        <v>803</v>
      </c>
      <c r="D15" s="9" t="s">
        <v>808</v>
      </c>
      <c r="E15" s="9" t="s">
        <v>116</v>
      </c>
      <c r="F15" s="9" t="s">
        <v>118</v>
      </c>
      <c r="G15" s="9" t="s">
        <v>233</v>
      </c>
      <c r="H15" s="10">
        <v>1</v>
      </c>
      <c r="I15" s="9" t="s">
        <v>120</v>
      </c>
      <c r="J15" s="9" t="s">
        <v>120</v>
      </c>
      <c r="K15" s="9" t="s">
        <v>809</v>
      </c>
      <c r="L15" s="9" t="s">
        <v>809</v>
      </c>
      <c r="M15" s="15">
        <v>9.98</v>
      </c>
      <c r="N15" s="16">
        <v>1</v>
      </c>
      <c r="O15" s="16">
        <v>1.5</v>
      </c>
      <c r="P15" s="17">
        <v>14.97</v>
      </c>
      <c r="Q15" s="17">
        <v>2.25</v>
      </c>
      <c r="R15" s="17">
        <v>6.65333333333333</v>
      </c>
      <c r="S15" s="17">
        <v>14.97</v>
      </c>
      <c r="T15" s="17">
        <v>1</v>
      </c>
      <c r="U15" s="17">
        <v>0</v>
      </c>
      <c r="V15" s="22"/>
      <c r="W15" s="23" t="s">
        <v>785</v>
      </c>
    </row>
    <row r="16" s="2" customFormat="1" ht="45" customHeight="1" spans="1:23">
      <c r="A16" s="8">
        <v>13</v>
      </c>
      <c r="B16" s="9" t="s">
        <v>810</v>
      </c>
      <c r="C16" s="9" t="s">
        <v>803</v>
      </c>
      <c r="D16" s="9" t="s">
        <v>808</v>
      </c>
      <c r="E16" s="9" t="s">
        <v>116</v>
      </c>
      <c r="F16" s="9" t="s">
        <v>118</v>
      </c>
      <c r="G16" s="9" t="s">
        <v>253</v>
      </c>
      <c r="H16" s="10">
        <v>1</v>
      </c>
      <c r="I16" s="9" t="s">
        <v>120</v>
      </c>
      <c r="J16" s="9" t="s">
        <v>120</v>
      </c>
      <c r="K16" s="9" t="s">
        <v>809</v>
      </c>
      <c r="L16" s="9" t="s">
        <v>809</v>
      </c>
      <c r="M16" s="19">
        <v>2</v>
      </c>
      <c r="N16" s="16">
        <v>1</v>
      </c>
      <c r="O16" s="16">
        <v>7.5</v>
      </c>
      <c r="P16" s="17">
        <v>15</v>
      </c>
      <c r="Q16" s="17">
        <v>2.25</v>
      </c>
      <c r="R16" s="17">
        <v>6.66666666666667</v>
      </c>
      <c r="S16" s="17">
        <v>14.97</v>
      </c>
      <c r="T16" s="17">
        <v>1.00200400801603</v>
      </c>
      <c r="U16" s="17">
        <v>0.0299999999999994</v>
      </c>
      <c r="V16" s="22"/>
      <c r="W16" s="23" t="s">
        <v>785</v>
      </c>
    </row>
    <row r="17" s="2" customFormat="1" ht="45" customHeight="1" spans="1:23">
      <c r="A17" s="8">
        <v>14</v>
      </c>
      <c r="B17" s="9" t="s">
        <v>811</v>
      </c>
      <c r="C17" s="9" t="s">
        <v>803</v>
      </c>
      <c r="D17" s="9" t="s">
        <v>808</v>
      </c>
      <c r="E17" s="9" t="s">
        <v>116</v>
      </c>
      <c r="F17" s="9" t="s">
        <v>118</v>
      </c>
      <c r="G17" s="9" t="s">
        <v>230</v>
      </c>
      <c r="H17" s="10">
        <v>1</v>
      </c>
      <c r="I17" s="9" t="s">
        <v>120</v>
      </c>
      <c r="J17" s="9" t="s">
        <v>120</v>
      </c>
      <c r="K17" s="9" t="s">
        <v>471</v>
      </c>
      <c r="L17" s="9" t="s">
        <v>471</v>
      </c>
      <c r="M17" s="19">
        <v>10</v>
      </c>
      <c r="N17" s="16">
        <v>1</v>
      </c>
      <c r="O17" s="16">
        <v>1.5</v>
      </c>
      <c r="P17" s="17">
        <v>15</v>
      </c>
      <c r="Q17" s="17">
        <v>2.25</v>
      </c>
      <c r="R17" s="17">
        <v>6.66666666666667</v>
      </c>
      <c r="S17" s="17">
        <v>15</v>
      </c>
      <c r="T17" s="17">
        <v>1</v>
      </c>
      <c r="U17" s="17">
        <v>0</v>
      </c>
      <c r="V17" s="22"/>
      <c r="W17" s="23" t="s">
        <v>785</v>
      </c>
    </row>
    <row r="18" ht="45" customHeight="1" spans="1:23">
      <c r="A18" s="8">
        <v>15</v>
      </c>
      <c r="B18" s="9" t="s">
        <v>812</v>
      </c>
      <c r="C18" s="9" t="s">
        <v>803</v>
      </c>
      <c r="D18" s="9" t="s">
        <v>808</v>
      </c>
      <c r="E18" s="9" t="s">
        <v>116</v>
      </c>
      <c r="F18" s="9" t="s">
        <v>118</v>
      </c>
      <c r="G18" s="9" t="s">
        <v>253</v>
      </c>
      <c r="H18" s="10">
        <v>1</v>
      </c>
      <c r="I18" s="9" t="s">
        <v>120</v>
      </c>
      <c r="J18" s="9" t="s">
        <v>120</v>
      </c>
      <c r="K18" s="9" t="s">
        <v>471</v>
      </c>
      <c r="L18" s="9" t="s">
        <v>471</v>
      </c>
      <c r="M18" s="19">
        <v>2</v>
      </c>
      <c r="N18" s="16">
        <v>1</v>
      </c>
      <c r="O18" s="16">
        <v>7.5</v>
      </c>
      <c r="P18" s="17">
        <v>15</v>
      </c>
      <c r="Q18" s="17">
        <v>2.25</v>
      </c>
      <c r="R18" s="17">
        <v>6.66666666666667</v>
      </c>
      <c r="S18" s="17">
        <v>15</v>
      </c>
      <c r="T18" s="17">
        <v>1</v>
      </c>
      <c r="U18" s="17">
        <v>0</v>
      </c>
      <c r="V18" s="22"/>
      <c r="W18" s="23" t="s">
        <v>785</v>
      </c>
    </row>
    <row r="19" ht="45" customHeight="1" spans="1:23">
      <c r="A19" s="8">
        <v>16</v>
      </c>
      <c r="B19" s="9" t="s">
        <v>813</v>
      </c>
      <c r="C19" s="9" t="s">
        <v>803</v>
      </c>
      <c r="D19" s="9" t="s">
        <v>814</v>
      </c>
      <c r="E19" s="9" t="s">
        <v>116</v>
      </c>
      <c r="F19" s="9" t="s">
        <v>118</v>
      </c>
      <c r="G19" s="9" t="s">
        <v>815</v>
      </c>
      <c r="H19" s="10">
        <v>1</v>
      </c>
      <c r="I19" s="9" t="s">
        <v>120</v>
      </c>
      <c r="J19" s="9" t="s">
        <v>120</v>
      </c>
      <c r="K19" s="9" t="s">
        <v>265</v>
      </c>
      <c r="L19" s="9" t="s">
        <v>265</v>
      </c>
      <c r="M19" s="15">
        <v>14.99</v>
      </c>
      <c r="N19" s="16">
        <v>1</v>
      </c>
      <c r="O19" s="16">
        <v>1</v>
      </c>
      <c r="P19" s="17">
        <v>14.99</v>
      </c>
      <c r="Q19" s="17">
        <v>2.25</v>
      </c>
      <c r="R19" s="17">
        <v>6.66222222222222</v>
      </c>
      <c r="S19" s="17">
        <v>14.99</v>
      </c>
      <c r="T19" s="17">
        <v>1</v>
      </c>
      <c r="U19" s="17">
        <v>0</v>
      </c>
      <c r="V19" s="22"/>
      <c r="W19" s="23" t="s">
        <v>785</v>
      </c>
    </row>
    <row r="20" ht="45" customHeight="1" spans="1:23">
      <c r="A20" s="8">
        <v>17</v>
      </c>
      <c r="B20" s="9" t="s">
        <v>816</v>
      </c>
      <c r="C20" s="9" t="s">
        <v>803</v>
      </c>
      <c r="D20" s="9" t="s">
        <v>808</v>
      </c>
      <c r="E20" s="9" t="s">
        <v>116</v>
      </c>
      <c r="F20" s="9" t="s">
        <v>193</v>
      </c>
      <c r="G20" s="9" t="s">
        <v>817</v>
      </c>
      <c r="H20" s="10">
        <v>1</v>
      </c>
      <c r="I20" s="9" t="s">
        <v>120</v>
      </c>
      <c r="J20" s="9" t="s">
        <v>120</v>
      </c>
      <c r="K20" s="9" t="s">
        <v>818</v>
      </c>
      <c r="L20" s="9" t="s">
        <v>818</v>
      </c>
      <c r="M20" s="19">
        <v>2</v>
      </c>
      <c r="N20" s="16">
        <v>1</v>
      </c>
      <c r="O20" s="16">
        <v>7.5</v>
      </c>
      <c r="P20" s="17">
        <v>15</v>
      </c>
      <c r="Q20" s="17">
        <v>2.25</v>
      </c>
      <c r="R20" s="17">
        <v>6.66666666666667</v>
      </c>
      <c r="S20" s="17">
        <v>15</v>
      </c>
      <c r="T20" s="17">
        <v>1</v>
      </c>
      <c r="U20" s="17">
        <v>0</v>
      </c>
      <c r="V20" s="22"/>
      <c r="W20" s="23" t="s">
        <v>785</v>
      </c>
    </row>
    <row r="21" ht="45" customHeight="1" spans="1:23">
      <c r="A21" s="8">
        <v>18</v>
      </c>
      <c r="B21" s="9" t="s">
        <v>819</v>
      </c>
      <c r="C21" s="9" t="s">
        <v>803</v>
      </c>
      <c r="D21" s="9" t="s">
        <v>808</v>
      </c>
      <c r="E21" s="9" t="s">
        <v>116</v>
      </c>
      <c r="F21" s="9" t="s">
        <v>193</v>
      </c>
      <c r="G21" s="9" t="s">
        <v>233</v>
      </c>
      <c r="H21" s="10">
        <v>1</v>
      </c>
      <c r="I21" s="9" t="s">
        <v>120</v>
      </c>
      <c r="J21" s="9" t="s">
        <v>120</v>
      </c>
      <c r="K21" s="9" t="s">
        <v>209</v>
      </c>
      <c r="L21" s="9" t="s">
        <v>209</v>
      </c>
      <c r="M21" s="15">
        <v>9.75</v>
      </c>
      <c r="N21" s="16">
        <v>1</v>
      </c>
      <c r="O21" s="16">
        <v>1.5</v>
      </c>
      <c r="P21" s="17">
        <v>14.625</v>
      </c>
      <c r="Q21" s="17">
        <v>2.25</v>
      </c>
      <c r="R21" s="17">
        <v>6.5</v>
      </c>
      <c r="S21" s="17">
        <v>14.625</v>
      </c>
      <c r="T21" s="17">
        <v>1</v>
      </c>
      <c r="U21" s="17">
        <v>0</v>
      </c>
      <c r="V21" s="22"/>
      <c r="W21" s="23" t="s">
        <v>785</v>
      </c>
    </row>
    <row r="22" ht="45" customHeight="1" spans="1:23">
      <c r="A22" s="8">
        <v>19</v>
      </c>
      <c r="B22" s="9" t="s">
        <v>820</v>
      </c>
      <c r="C22" s="9" t="s">
        <v>803</v>
      </c>
      <c r="D22" s="9" t="s">
        <v>808</v>
      </c>
      <c r="E22" s="9" t="s">
        <v>116</v>
      </c>
      <c r="F22" s="9" t="s">
        <v>193</v>
      </c>
      <c r="G22" s="9" t="s">
        <v>230</v>
      </c>
      <c r="H22" s="10">
        <v>1</v>
      </c>
      <c r="I22" s="9" t="s">
        <v>120</v>
      </c>
      <c r="J22" s="9" t="s">
        <v>120</v>
      </c>
      <c r="K22" s="9" t="s">
        <v>821</v>
      </c>
      <c r="L22" s="9" t="s">
        <v>821</v>
      </c>
      <c r="M22" s="15">
        <v>9.97</v>
      </c>
      <c r="N22" s="16">
        <v>1</v>
      </c>
      <c r="O22" s="16">
        <v>1.5</v>
      </c>
      <c r="P22" s="17">
        <v>14.955</v>
      </c>
      <c r="Q22" s="17">
        <v>2.25</v>
      </c>
      <c r="R22" s="17">
        <v>6.64666666666667</v>
      </c>
      <c r="S22" s="17">
        <v>14.925</v>
      </c>
      <c r="T22" s="17">
        <v>1.00201005025126</v>
      </c>
      <c r="U22" s="17">
        <v>0.0299999999999994</v>
      </c>
      <c r="V22" s="22" t="s">
        <v>784</v>
      </c>
      <c r="W22" s="23" t="s">
        <v>785</v>
      </c>
    </row>
    <row r="23" ht="45" customHeight="1" spans="1:23">
      <c r="A23" s="8">
        <v>20</v>
      </c>
      <c r="B23" s="9" t="s">
        <v>822</v>
      </c>
      <c r="C23" s="9" t="s">
        <v>803</v>
      </c>
      <c r="D23" s="9" t="s">
        <v>808</v>
      </c>
      <c r="E23" s="9" t="s">
        <v>116</v>
      </c>
      <c r="F23" s="9" t="s">
        <v>118</v>
      </c>
      <c r="G23" s="9" t="s">
        <v>253</v>
      </c>
      <c r="H23" s="10">
        <v>1</v>
      </c>
      <c r="I23" s="9" t="s">
        <v>120</v>
      </c>
      <c r="J23" s="9" t="s">
        <v>120</v>
      </c>
      <c r="K23" s="9" t="s">
        <v>821</v>
      </c>
      <c r="L23" s="9" t="s">
        <v>821</v>
      </c>
      <c r="M23" s="15">
        <v>1.99</v>
      </c>
      <c r="N23" s="16">
        <v>1</v>
      </c>
      <c r="O23" s="16">
        <v>7.5</v>
      </c>
      <c r="P23" s="17">
        <v>14.925</v>
      </c>
      <c r="Q23" s="17">
        <v>2.25</v>
      </c>
      <c r="R23" s="17">
        <v>6.63333333333333</v>
      </c>
      <c r="S23" s="17">
        <v>14.925</v>
      </c>
      <c r="T23" s="17">
        <v>1</v>
      </c>
      <c r="U23" s="17">
        <v>0</v>
      </c>
      <c r="V23" s="22"/>
      <c r="W23" s="23" t="s">
        <v>785</v>
      </c>
    </row>
    <row r="24" ht="45" customHeight="1" spans="1:23">
      <c r="A24" s="8">
        <v>21</v>
      </c>
      <c r="B24" s="9" t="s">
        <v>823</v>
      </c>
      <c r="C24" s="9" t="s">
        <v>803</v>
      </c>
      <c r="D24" s="9" t="s">
        <v>808</v>
      </c>
      <c r="E24" s="9" t="s">
        <v>116</v>
      </c>
      <c r="F24" s="9" t="s">
        <v>193</v>
      </c>
      <c r="G24" s="9" t="s">
        <v>817</v>
      </c>
      <c r="H24" s="10">
        <v>1</v>
      </c>
      <c r="I24" s="9" t="s">
        <v>120</v>
      </c>
      <c r="J24" s="9" t="s">
        <v>120</v>
      </c>
      <c r="K24" s="9" t="s">
        <v>824</v>
      </c>
      <c r="L24" s="9" t="s">
        <v>824</v>
      </c>
      <c r="M24" s="15">
        <v>1.97</v>
      </c>
      <c r="N24" s="16">
        <v>1</v>
      </c>
      <c r="O24" s="16">
        <v>7.5</v>
      </c>
      <c r="P24" s="17">
        <v>14.775</v>
      </c>
      <c r="Q24" s="17">
        <v>2.25</v>
      </c>
      <c r="R24" s="17">
        <v>6.56666666666667</v>
      </c>
      <c r="S24" s="17">
        <v>14.775</v>
      </c>
      <c r="T24" s="17">
        <v>1</v>
      </c>
      <c r="U24" s="17">
        <v>0</v>
      </c>
      <c r="V24" s="22"/>
      <c r="W24" s="23" t="s">
        <v>785</v>
      </c>
    </row>
    <row r="25" ht="45" customHeight="1" spans="1:23">
      <c r="A25" s="8">
        <v>22</v>
      </c>
      <c r="B25" s="9" t="s">
        <v>825</v>
      </c>
      <c r="C25" s="9" t="s">
        <v>803</v>
      </c>
      <c r="D25" s="9" t="s">
        <v>808</v>
      </c>
      <c r="E25" s="9" t="s">
        <v>116</v>
      </c>
      <c r="F25" s="9" t="s">
        <v>193</v>
      </c>
      <c r="G25" s="9" t="s">
        <v>253</v>
      </c>
      <c r="H25" s="10">
        <v>1</v>
      </c>
      <c r="I25" s="9" t="s">
        <v>120</v>
      </c>
      <c r="J25" s="9" t="s">
        <v>120</v>
      </c>
      <c r="K25" s="9" t="s">
        <v>826</v>
      </c>
      <c r="L25" s="9" t="s">
        <v>826</v>
      </c>
      <c r="M25" s="19">
        <v>2</v>
      </c>
      <c r="N25" s="16">
        <v>1</v>
      </c>
      <c r="O25" s="16">
        <v>7.5</v>
      </c>
      <c r="P25" s="17">
        <v>15</v>
      </c>
      <c r="Q25" s="17">
        <v>2.25</v>
      </c>
      <c r="R25" s="17">
        <v>6.66666666666667</v>
      </c>
      <c r="S25" s="17">
        <v>15</v>
      </c>
      <c r="T25" s="17">
        <v>1</v>
      </c>
      <c r="U25" s="17">
        <v>0</v>
      </c>
      <c r="V25" s="22"/>
      <c r="W25" s="23" t="s">
        <v>785</v>
      </c>
    </row>
    <row r="26" ht="45" customHeight="1" spans="1:23">
      <c r="A26" s="8">
        <v>23</v>
      </c>
      <c r="B26" s="9" t="s">
        <v>827</v>
      </c>
      <c r="C26" s="9" t="s">
        <v>803</v>
      </c>
      <c r="D26" s="9" t="s">
        <v>808</v>
      </c>
      <c r="E26" s="9" t="s">
        <v>116</v>
      </c>
      <c r="F26" s="9" t="s">
        <v>193</v>
      </c>
      <c r="G26" s="9" t="s">
        <v>230</v>
      </c>
      <c r="H26" s="10">
        <v>1</v>
      </c>
      <c r="I26" s="9" t="s">
        <v>120</v>
      </c>
      <c r="J26" s="9" t="s">
        <v>120</v>
      </c>
      <c r="K26" s="9" t="s">
        <v>828</v>
      </c>
      <c r="L26" s="9" t="s">
        <v>828</v>
      </c>
      <c r="M26" s="18">
        <v>9.6</v>
      </c>
      <c r="N26" s="16">
        <v>1</v>
      </c>
      <c r="O26" s="16">
        <v>1.5</v>
      </c>
      <c r="P26" s="17">
        <v>14.4</v>
      </c>
      <c r="Q26" s="17">
        <v>2.25</v>
      </c>
      <c r="R26" s="17">
        <v>6.4</v>
      </c>
      <c r="S26" s="17">
        <v>14.4</v>
      </c>
      <c r="T26" s="17">
        <v>1</v>
      </c>
      <c r="U26" s="17">
        <v>0</v>
      </c>
      <c r="V26" s="22"/>
      <c r="W26" s="23" t="s">
        <v>785</v>
      </c>
    </row>
    <row r="27" ht="45" customHeight="1" spans="1:23">
      <c r="A27" s="8">
        <v>24</v>
      </c>
      <c r="B27" s="9" t="s">
        <v>829</v>
      </c>
      <c r="C27" s="9" t="s">
        <v>803</v>
      </c>
      <c r="D27" s="9" t="s">
        <v>808</v>
      </c>
      <c r="E27" s="9" t="s">
        <v>116</v>
      </c>
      <c r="F27" s="9" t="s">
        <v>193</v>
      </c>
      <c r="G27" s="9" t="s">
        <v>253</v>
      </c>
      <c r="H27" s="10">
        <v>1</v>
      </c>
      <c r="I27" s="9" t="s">
        <v>120</v>
      </c>
      <c r="J27" s="9" t="s">
        <v>120</v>
      </c>
      <c r="K27" s="9" t="s">
        <v>828</v>
      </c>
      <c r="L27" s="9" t="s">
        <v>828</v>
      </c>
      <c r="M27" s="15">
        <v>1.99</v>
      </c>
      <c r="N27" s="16">
        <v>1</v>
      </c>
      <c r="O27" s="16">
        <v>7.5</v>
      </c>
      <c r="P27" s="17">
        <v>14.925</v>
      </c>
      <c r="Q27" s="17">
        <v>2.25</v>
      </c>
      <c r="R27" s="17">
        <v>6.63333333333333</v>
      </c>
      <c r="S27" s="17">
        <v>14.4</v>
      </c>
      <c r="T27" s="17">
        <v>1.03645833333333</v>
      </c>
      <c r="U27" s="17">
        <v>0.525</v>
      </c>
      <c r="V27" s="22" t="s">
        <v>784</v>
      </c>
      <c r="W27" s="23" t="s">
        <v>785</v>
      </c>
    </row>
    <row r="28" s="2" customFormat="1" ht="45" customHeight="1" spans="1:23">
      <c r="A28" s="8">
        <v>25</v>
      </c>
      <c r="B28" s="9" t="s">
        <v>830</v>
      </c>
      <c r="C28" s="9" t="s">
        <v>803</v>
      </c>
      <c r="D28" s="9" t="s">
        <v>808</v>
      </c>
      <c r="E28" s="9" t="s">
        <v>116</v>
      </c>
      <c r="F28" s="9" t="s">
        <v>193</v>
      </c>
      <c r="G28" s="9" t="s">
        <v>831</v>
      </c>
      <c r="H28" s="10">
        <v>1</v>
      </c>
      <c r="I28" s="9" t="s">
        <v>120</v>
      </c>
      <c r="J28" s="9" t="s">
        <v>120</v>
      </c>
      <c r="K28" s="9" t="s">
        <v>832</v>
      </c>
      <c r="L28" s="9" t="s">
        <v>832</v>
      </c>
      <c r="M28" s="19">
        <v>2</v>
      </c>
      <c r="N28" s="16">
        <v>1</v>
      </c>
      <c r="O28" s="16">
        <v>7.5</v>
      </c>
      <c r="P28" s="17">
        <v>15</v>
      </c>
      <c r="Q28" s="17">
        <v>2.25</v>
      </c>
      <c r="R28" s="17">
        <v>6.66666666666667</v>
      </c>
      <c r="S28" s="17">
        <v>15</v>
      </c>
      <c r="T28" s="17">
        <v>1</v>
      </c>
      <c r="U28" s="17">
        <v>0</v>
      </c>
      <c r="V28" s="22"/>
      <c r="W28" s="23" t="s">
        <v>785</v>
      </c>
    </row>
    <row r="29" ht="45" customHeight="1" spans="1:23">
      <c r="A29" s="8">
        <v>26</v>
      </c>
      <c r="B29" s="9" t="s">
        <v>833</v>
      </c>
      <c r="C29" s="9" t="s">
        <v>803</v>
      </c>
      <c r="D29" s="9" t="s">
        <v>804</v>
      </c>
      <c r="E29" s="9" t="s">
        <v>116</v>
      </c>
      <c r="F29" s="9" t="s">
        <v>118</v>
      </c>
      <c r="G29" s="9" t="s">
        <v>805</v>
      </c>
      <c r="H29" s="10">
        <v>1</v>
      </c>
      <c r="I29" s="9" t="s">
        <v>128</v>
      </c>
      <c r="J29" s="9" t="s">
        <v>128</v>
      </c>
      <c r="K29" s="9" t="s">
        <v>834</v>
      </c>
      <c r="L29" s="9" t="s">
        <v>834</v>
      </c>
      <c r="M29" s="19">
        <v>15</v>
      </c>
      <c r="N29" s="16">
        <v>1</v>
      </c>
      <c r="O29" s="16">
        <v>1</v>
      </c>
      <c r="P29" s="17">
        <v>15</v>
      </c>
      <c r="Q29" s="17">
        <v>2.25</v>
      </c>
      <c r="R29" s="17">
        <v>6.66666666666667</v>
      </c>
      <c r="S29" s="17">
        <v>15</v>
      </c>
      <c r="T29" s="17">
        <v>1</v>
      </c>
      <c r="U29" s="17">
        <v>0</v>
      </c>
      <c r="V29" s="22"/>
      <c r="W29" s="23" t="s">
        <v>785</v>
      </c>
    </row>
    <row r="30" s="2" customFormat="1" ht="45" customHeight="1" spans="1:23">
      <c r="A30" s="8">
        <v>27</v>
      </c>
      <c r="B30" s="9" t="s">
        <v>835</v>
      </c>
      <c r="C30" s="9" t="s">
        <v>803</v>
      </c>
      <c r="D30" s="9" t="s">
        <v>808</v>
      </c>
      <c r="E30" s="9" t="s">
        <v>116</v>
      </c>
      <c r="F30" s="9" t="s">
        <v>193</v>
      </c>
      <c r="G30" s="9" t="s">
        <v>230</v>
      </c>
      <c r="H30" s="10">
        <v>1</v>
      </c>
      <c r="I30" s="9" t="s">
        <v>120</v>
      </c>
      <c r="J30" s="9" t="s">
        <v>120</v>
      </c>
      <c r="K30" s="9" t="s">
        <v>508</v>
      </c>
      <c r="L30" s="9" t="s">
        <v>508</v>
      </c>
      <c r="M30" s="15">
        <v>9.96</v>
      </c>
      <c r="N30" s="16">
        <v>1</v>
      </c>
      <c r="O30" s="16">
        <v>1.5</v>
      </c>
      <c r="P30" s="17">
        <v>14.94</v>
      </c>
      <c r="Q30" s="17">
        <v>2.25</v>
      </c>
      <c r="R30" s="17">
        <v>6.64</v>
      </c>
      <c r="S30" s="17">
        <v>14.94</v>
      </c>
      <c r="T30" s="17">
        <v>1</v>
      </c>
      <c r="U30" s="17">
        <v>0</v>
      </c>
      <c r="V30" s="22"/>
      <c r="W30" s="23" t="s">
        <v>785</v>
      </c>
    </row>
    <row r="31" ht="45" customHeight="1" spans="1:23">
      <c r="A31" s="8">
        <v>28</v>
      </c>
      <c r="B31" s="9" t="s">
        <v>836</v>
      </c>
      <c r="C31" s="9" t="s">
        <v>803</v>
      </c>
      <c r="D31" s="9" t="s">
        <v>808</v>
      </c>
      <c r="E31" s="9" t="s">
        <v>116</v>
      </c>
      <c r="F31" s="9" t="s">
        <v>193</v>
      </c>
      <c r="G31" s="9" t="s">
        <v>233</v>
      </c>
      <c r="H31" s="10">
        <v>1</v>
      </c>
      <c r="I31" s="9" t="s">
        <v>120</v>
      </c>
      <c r="J31" s="9" t="s">
        <v>41</v>
      </c>
      <c r="K31" s="9" t="s">
        <v>349</v>
      </c>
      <c r="L31" s="9" t="s">
        <v>349</v>
      </c>
      <c r="M31" s="15">
        <v>4.54</v>
      </c>
      <c r="N31" s="16">
        <v>1</v>
      </c>
      <c r="O31" s="16">
        <v>1.5</v>
      </c>
      <c r="P31" s="17">
        <v>6.81</v>
      </c>
      <c r="Q31" s="17">
        <v>2.25</v>
      </c>
      <c r="R31" s="17">
        <v>3.02666666666667</v>
      </c>
      <c r="S31" s="17">
        <v>6.81</v>
      </c>
      <c r="T31" s="17">
        <v>1</v>
      </c>
      <c r="U31" s="17">
        <v>0</v>
      </c>
      <c r="V31" s="22"/>
      <c r="W31" s="23" t="s">
        <v>785</v>
      </c>
    </row>
    <row r="32" ht="45" customHeight="1" spans="1:23">
      <c r="A32" s="8">
        <v>29</v>
      </c>
      <c r="B32" s="9" t="s">
        <v>837</v>
      </c>
      <c r="C32" s="9" t="s">
        <v>838</v>
      </c>
      <c r="D32" s="9" t="s">
        <v>839</v>
      </c>
      <c r="E32" s="9" t="s">
        <v>116</v>
      </c>
      <c r="F32" s="9" t="s">
        <v>840</v>
      </c>
      <c r="G32" s="9" t="s">
        <v>841</v>
      </c>
      <c r="H32" s="10">
        <v>1</v>
      </c>
      <c r="I32" s="9" t="s">
        <v>128</v>
      </c>
      <c r="J32" s="9" t="s">
        <v>128</v>
      </c>
      <c r="K32" s="9" t="s">
        <v>183</v>
      </c>
      <c r="L32" s="9" t="s">
        <v>183</v>
      </c>
      <c r="M32" s="18">
        <v>15.1</v>
      </c>
      <c r="N32" s="16">
        <v>1</v>
      </c>
      <c r="O32" s="16">
        <v>0.7</v>
      </c>
      <c r="P32" s="17">
        <v>10.57</v>
      </c>
      <c r="Q32" s="17">
        <v>2.895</v>
      </c>
      <c r="R32" s="17">
        <v>3.65112262521589</v>
      </c>
      <c r="S32" s="17">
        <v>10.57</v>
      </c>
      <c r="T32" s="17">
        <v>1</v>
      </c>
      <c r="U32" s="17">
        <v>0</v>
      </c>
      <c r="V32" s="22"/>
      <c r="W32" s="23" t="s">
        <v>785</v>
      </c>
    </row>
    <row r="33" ht="45" customHeight="1" spans="1:23">
      <c r="A33" s="8">
        <v>30</v>
      </c>
      <c r="B33" s="9" t="s">
        <v>842</v>
      </c>
      <c r="C33" s="9" t="s">
        <v>838</v>
      </c>
      <c r="D33" s="9" t="s">
        <v>839</v>
      </c>
      <c r="E33" s="9" t="s">
        <v>116</v>
      </c>
      <c r="F33" s="9" t="s">
        <v>840</v>
      </c>
      <c r="G33" s="9" t="s">
        <v>843</v>
      </c>
      <c r="H33" s="10">
        <v>1</v>
      </c>
      <c r="I33" s="9" t="s">
        <v>128</v>
      </c>
      <c r="J33" s="9" t="s">
        <v>128</v>
      </c>
      <c r="K33" s="9" t="s">
        <v>183</v>
      </c>
      <c r="L33" s="9" t="s">
        <v>183</v>
      </c>
      <c r="M33" s="15">
        <v>4.37</v>
      </c>
      <c r="N33" s="16">
        <v>1</v>
      </c>
      <c r="O33" s="16">
        <v>3.5</v>
      </c>
      <c r="P33" s="17">
        <v>15.295</v>
      </c>
      <c r="Q33" s="17">
        <v>2.895</v>
      </c>
      <c r="R33" s="17">
        <v>5.2832469775475</v>
      </c>
      <c r="S33" s="17">
        <v>10.57</v>
      </c>
      <c r="T33" s="17">
        <v>1.44701986754967</v>
      </c>
      <c r="U33" s="17">
        <v>4.725</v>
      </c>
      <c r="V33" s="22" t="s">
        <v>784</v>
      </c>
      <c r="W33" s="23" t="s">
        <v>785</v>
      </c>
    </row>
    <row r="34" ht="45" customHeight="1" spans="1:23">
      <c r="A34" s="8">
        <v>31</v>
      </c>
      <c r="B34" s="9" t="s">
        <v>844</v>
      </c>
      <c r="C34" s="9" t="s">
        <v>838</v>
      </c>
      <c r="D34" s="9" t="s">
        <v>839</v>
      </c>
      <c r="E34" s="9" t="s">
        <v>116</v>
      </c>
      <c r="F34" s="9" t="s">
        <v>840</v>
      </c>
      <c r="G34" s="9" t="s">
        <v>845</v>
      </c>
      <c r="H34" s="10">
        <v>1</v>
      </c>
      <c r="I34" s="9" t="s">
        <v>128</v>
      </c>
      <c r="J34" s="9" t="s">
        <v>128</v>
      </c>
      <c r="K34" s="9" t="s">
        <v>183</v>
      </c>
      <c r="L34" s="9" t="s">
        <v>183</v>
      </c>
      <c r="M34" s="15">
        <v>7.47</v>
      </c>
      <c r="N34" s="16">
        <v>1</v>
      </c>
      <c r="O34" s="16">
        <v>1.75</v>
      </c>
      <c r="P34" s="17">
        <v>13.0725</v>
      </c>
      <c r="Q34" s="17">
        <v>2.895</v>
      </c>
      <c r="R34" s="17">
        <v>4.51554404145078</v>
      </c>
      <c r="S34" s="17">
        <v>10.57</v>
      </c>
      <c r="T34" s="17">
        <v>1.23675496688742</v>
      </c>
      <c r="U34" s="17">
        <v>2.5025</v>
      </c>
      <c r="V34" s="22" t="s">
        <v>784</v>
      </c>
      <c r="W34" s="23" t="s">
        <v>785</v>
      </c>
    </row>
    <row r="35" s="2" customFormat="1" ht="45" customHeight="1" spans="1:23">
      <c r="A35" s="8">
        <v>32</v>
      </c>
      <c r="B35" s="9" t="s">
        <v>846</v>
      </c>
      <c r="C35" s="9" t="s">
        <v>838</v>
      </c>
      <c r="D35" s="9" t="s">
        <v>847</v>
      </c>
      <c r="E35" s="9" t="s">
        <v>116</v>
      </c>
      <c r="F35" s="9" t="s">
        <v>193</v>
      </c>
      <c r="G35" s="9" t="s">
        <v>848</v>
      </c>
      <c r="H35" s="10">
        <v>1</v>
      </c>
      <c r="I35" s="9" t="s">
        <v>120</v>
      </c>
      <c r="J35" s="9" t="s">
        <v>120</v>
      </c>
      <c r="K35" s="9" t="s">
        <v>849</v>
      </c>
      <c r="L35" s="9" t="s">
        <v>849</v>
      </c>
      <c r="M35" s="18">
        <v>13.9</v>
      </c>
      <c r="N35" s="16">
        <v>1</v>
      </c>
      <c r="O35" s="16">
        <v>0.75</v>
      </c>
      <c r="P35" s="17">
        <v>10.425</v>
      </c>
      <c r="Q35" s="17">
        <v>2.895</v>
      </c>
      <c r="R35" s="17">
        <v>3.60103626943005</v>
      </c>
      <c r="S35" s="17">
        <v>10.425</v>
      </c>
      <c r="T35" s="17">
        <v>1</v>
      </c>
      <c r="U35" s="17">
        <v>0</v>
      </c>
      <c r="V35" s="22"/>
      <c r="W35" s="23" t="s">
        <v>785</v>
      </c>
    </row>
    <row r="36" ht="45" customHeight="1" spans="1:23">
      <c r="A36" s="8">
        <v>33</v>
      </c>
      <c r="B36" s="9" t="s">
        <v>850</v>
      </c>
      <c r="C36" s="9" t="s">
        <v>838</v>
      </c>
      <c r="D36" s="9" t="s">
        <v>839</v>
      </c>
      <c r="E36" s="9" t="s">
        <v>116</v>
      </c>
      <c r="F36" s="9" t="s">
        <v>840</v>
      </c>
      <c r="G36" s="9" t="s">
        <v>851</v>
      </c>
      <c r="H36" s="10">
        <v>1</v>
      </c>
      <c r="I36" s="9" t="s">
        <v>128</v>
      </c>
      <c r="J36" s="9" t="s">
        <v>128</v>
      </c>
      <c r="K36" s="9" t="s">
        <v>852</v>
      </c>
      <c r="L36" s="9" t="s">
        <v>852</v>
      </c>
      <c r="M36" s="15">
        <v>3.63</v>
      </c>
      <c r="N36" s="16">
        <v>1</v>
      </c>
      <c r="O36" s="16">
        <v>3.5</v>
      </c>
      <c r="P36" s="17">
        <v>12.705</v>
      </c>
      <c r="Q36" s="17">
        <v>2.895</v>
      </c>
      <c r="R36" s="17">
        <v>4.38860103626943</v>
      </c>
      <c r="S36" s="17">
        <v>9.338</v>
      </c>
      <c r="T36" s="17">
        <v>1.36056971514243</v>
      </c>
      <c r="U36" s="17">
        <v>3.367</v>
      </c>
      <c r="V36" s="22" t="s">
        <v>784</v>
      </c>
      <c r="W36" s="23" t="s">
        <v>785</v>
      </c>
    </row>
    <row r="37" ht="45" customHeight="1" spans="1:23">
      <c r="A37" s="8">
        <v>34</v>
      </c>
      <c r="B37" s="9" t="s">
        <v>853</v>
      </c>
      <c r="C37" s="9" t="s">
        <v>838</v>
      </c>
      <c r="D37" s="9" t="s">
        <v>839</v>
      </c>
      <c r="E37" s="9" t="s">
        <v>116</v>
      </c>
      <c r="F37" s="9" t="s">
        <v>840</v>
      </c>
      <c r="G37" s="9" t="s">
        <v>854</v>
      </c>
      <c r="H37" s="10">
        <v>1</v>
      </c>
      <c r="I37" s="9" t="s">
        <v>128</v>
      </c>
      <c r="J37" s="9" t="s">
        <v>128</v>
      </c>
      <c r="K37" s="9" t="s">
        <v>852</v>
      </c>
      <c r="L37" s="9" t="s">
        <v>852</v>
      </c>
      <c r="M37" s="15">
        <v>7.53</v>
      </c>
      <c r="N37" s="16">
        <v>1</v>
      </c>
      <c r="O37" s="16">
        <v>1.4</v>
      </c>
      <c r="P37" s="17">
        <v>10.542</v>
      </c>
      <c r="Q37" s="17">
        <v>2.895</v>
      </c>
      <c r="R37" s="17">
        <v>3.64145077720207</v>
      </c>
      <c r="S37" s="17">
        <v>9.338</v>
      </c>
      <c r="T37" s="17">
        <v>1.12893553223388</v>
      </c>
      <c r="U37" s="17">
        <v>1.204</v>
      </c>
      <c r="V37" s="22" t="s">
        <v>784</v>
      </c>
      <c r="W37" s="23" t="s">
        <v>785</v>
      </c>
    </row>
    <row r="38" s="2" customFormat="1" ht="45" customHeight="1" spans="1:23">
      <c r="A38" s="8">
        <v>35</v>
      </c>
      <c r="B38" s="9" t="s">
        <v>855</v>
      </c>
      <c r="C38" s="9" t="s">
        <v>838</v>
      </c>
      <c r="D38" s="9" t="s">
        <v>839</v>
      </c>
      <c r="E38" s="9" t="s">
        <v>116</v>
      </c>
      <c r="F38" s="9" t="s">
        <v>840</v>
      </c>
      <c r="G38" s="9" t="s">
        <v>856</v>
      </c>
      <c r="H38" s="10">
        <v>1</v>
      </c>
      <c r="I38" s="9" t="s">
        <v>128</v>
      </c>
      <c r="J38" s="9" t="s">
        <v>128</v>
      </c>
      <c r="K38" s="9" t="s">
        <v>852</v>
      </c>
      <c r="L38" s="9" t="s">
        <v>852</v>
      </c>
      <c r="M38" s="15">
        <v>13.34</v>
      </c>
      <c r="N38" s="16">
        <v>1</v>
      </c>
      <c r="O38" s="16">
        <v>0.7</v>
      </c>
      <c r="P38" s="17">
        <v>9.338</v>
      </c>
      <c r="Q38" s="17">
        <v>2.895</v>
      </c>
      <c r="R38" s="17">
        <v>3.22556131260794</v>
      </c>
      <c r="S38" s="17">
        <v>9.338</v>
      </c>
      <c r="T38" s="17">
        <v>1</v>
      </c>
      <c r="U38" s="17">
        <v>0</v>
      </c>
      <c r="V38" s="22"/>
      <c r="W38" s="23" t="s">
        <v>785</v>
      </c>
    </row>
    <row r="39" ht="45" customHeight="1" spans="1:23">
      <c r="A39" s="8">
        <v>36</v>
      </c>
      <c r="B39" s="9" t="s">
        <v>857</v>
      </c>
      <c r="C39" s="9" t="s">
        <v>838</v>
      </c>
      <c r="D39" s="9" t="s">
        <v>847</v>
      </c>
      <c r="E39" s="9" t="s">
        <v>116</v>
      </c>
      <c r="F39" s="9" t="s">
        <v>193</v>
      </c>
      <c r="G39" s="9" t="s">
        <v>858</v>
      </c>
      <c r="H39" s="10">
        <v>1</v>
      </c>
      <c r="I39" s="9" t="s">
        <v>120</v>
      </c>
      <c r="J39" s="9" t="s">
        <v>120</v>
      </c>
      <c r="K39" s="9" t="s">
        <v>832</v>
      </c>
      <c r="L39" s="9" t="s">
        <v>832</v>
      </c>
      <c r="M39" s="15">
        <v>3.52</v>
      </c>
      <c r="N39" s="16">
        <v>1</v>
      </c>
      <c r="O39" s="16">
        <v>3</v>
      </c>
      <c r="P39" s="17">
        <v>10.56</v>
      </c>
      <c r="Q39" s="17">
        <v>2.895</v>
      </c>
      <c r="R39" s="17">
        <v>3.64766839378238</v>
      </c>
      <c r="S39" s="17">
        <v>10.56</v>
      </c>
      <c r="T39" s="17">
        <v>1</v>
      </c>
      <c r="U39" s="17">
        <v>0</v>
      </c>
      <c r="V39" s="22"/>
      <c r="W39" s="23" t="s">
        <v>785</v>
      </c>
    </row>
    <row r="40" ht="45" customHeight="1" spans="1:23">
      <c r="A40" s="8">
        <v>37</v>
      </c>
      <c r="B40" s="9" t="s">
        <v>859</v>
      </c>
      <c r="C40" s="9" t="s">
        <v>838</v>
      </c>
      <c r="D40" s="9" t="s">
        <v>847</v>
      </c>
      <c r="E40" s="9" t="s">
        <v>116</v>
      </c>
      <c r="F40" s="9" t="s">
        <v>118</v>
      </c>
      <c r="G40" s="9" t="s">
        <v>848</v>
      </c>
      <c r="H40" s="10">
        <v>1</v>
      </c>
      <c r="I40" s="9" t="s">
        <v>120</v>
      </c>
      <c r="J40" s="9" t="s">
        <v>120</v>
      </c>
      <c r="K40" s="9" t="s">
        <v>832</v>
      </c>
      <c r="L40" s="9" t="s">
        <v>832</v>
      </c>
      <c r="M40" s="15">
        <v>42.16</v>
      </c>
      <c r="N40" s="16">
        <v>1</v>
      </c>
      <c r="O40" s="16">
        <v>0.75</v>
      </c>
      <c r="P40" s="17">
        <v>31.62</v>
      </c>
      <c r="Q40" s="17">
        <v>2.895</v>
      </c>
      <c r="R40" s="17">
        <v>10.9222797927461</v>
      </c>
      <c r="S40" s="17">
        <v>10.56</v>
      </c>
      <c r="T40" s="17">
        <v>2.99431818181818</v>
      </c>
      <c r="U40" s="17">
        <v>21.06</v>
      </c>
      <c r="V40" s="22" t="s">
        <v>784</v>
      </c>
      <c r="W40" s="23" t="s">
        <v>785</v>
      </c>
    </row>
    <row r="41" ht="45" customHeight="1" spans="1:23">
      <c r="A41" s="8">
        <v>38</v>
      </c>
      <c r="B41" s="9" t="s">
        <v>860</v>
      </c>
      <c r="C41" s="9" t="s">
        <v>838</v>
      </c>
      <c r="D41" s="9" t="s">
        <v>847</v>
      </c>
      <c r="E41" s="9" t="s">
        <v>116</v>
      </c>
      <c r="F41" s="9" t="s">
        <v>118</v>
      </c>
      <c r="G41" s="9" t="s">
        <v>858</v>
      </c>
      <c r="H41" s="10">
        <v>1</v>
      </c>
      <c r="I41" s="9" t="s">
        <v>120</v>
      </c>
      <c r="J41" s="9" t="s">
        <v>120</v>
      </c>
      <c r="K41" s="9" t="s">
        <v>195</v>
      </c>
      <c r="L41" s="9" t="s">
        <v>195</v>
      </c>
      <c r="M41" s="15">
        <v>3.49</v>
      </c>
      <c r="N41" s="16">
        <v>1</v>
      </c>
      <c r="O41" s="16">
        <v>3</v>
      </c>
      <c r="P41" s="17">
        <v>10.47</v>
      </c>
      <c r="Q41" s="17">
        <v>2.895</v>
      </c>
      <c r="R41" s="17">
        <v>3.61658031088083</v>
      </c>
      <c r="S41" s="17">
        <v>10.47</v>
      </c>
      <c r="T41" s="17">
        <v>1</v>
      </c>
      <c r="U41" s="17">
        <v>0</v>
      </c>
      <c r="V41" s="22"/>
      <c r="W41" s="23" t="s">
        <v>785</v>
      </c>
    </row>
    <row r="42" ht="45" customHeight="1" spans="1:23">
      <c r="A42" s="8">
        <v>39</v>
      </c>
      <c r="B42" s="9" t="s">
        <v>861</v>
      </c>
      <c r="C42" s="9" t="s">
        <v>862</v>
      </c>
      <c r="D42" s="9" t="s">
        <v>863</v>
      </c>
      <c r="E42" s="9" t="s">
        <v>35</v>
      </c>
      <c r="F42" s="9" t="s">
        <v>864</v>
      </c>
      <c r="G42" s="9" t="s">
        <v>230</v>
      </c>
      <c r="H42" s="10">
        <v>10</v>
      </c>
      <c r="I42" s="9" t="s">
        <v>120</v>
      </c>
      <c r="J42" s="9" t="s">
        <v>41</v>
      </c>
      <c r="K42" s="9" t="s">
        <v>865</v>
      </c>
      <c r="L42" s="9" t="s">
        <v>865</v>
      </c>
      <c r="M42" s="19">
        <v>25</v>
      </c>
      <c r="N42" s="16">
        <v>1.125</v>
      </c>
      <c r="O42" s="16">
        <v>6</v>
      </c>
      <c r="P42" s="17">
        <v>13.3333333333333</v>
      </c>
      <c r="Q42" s="17">
        <v>3.75</v>
      </c>
      <c r="R42" s="17">
        <v>3.55555555555555</v>
      </c>
      <c r="S42" s="17">
        <v>13.3333333333333</v>
      </c>
      <c r="T42" s="17">
        <v>1</v>
      </c>
      <c r="U42" s="17">
        <v>0</v>
      </c>
      <c r="V42" s="22"/>
      <c r="W42" s="23" t="s">
        <v>785</v>
      </c>
    </row>
    <row r="43" ht="45" customHeight="1" spans="1:23">
      <c r="A43" s="8">
        <v>40</v>
      </c>
      <c r="B43" s="9" t="s">
        <v>866</v>
      </c>
      <c r="C43" s="9" t="s">
        <v>862</v>
      </c>
      <c r="D43" s="9" t="s">
        <v>867</v>
      </c>
      <c r="E43" s="9" t="s">
        <v>35</v>
      </c>
      <c r="F43" s="9" t="s">
        <v>229</v>
      </c>
      <c r="G43" s="9" t="s">
        <v>868</v>
      </c>
      <c r="H43" s="10">
        <v>12</v>
      </c>
      <c r="I43" s="9" t="s">
        <v>120</v>
      </c>
      <c r="J43" s="9" t="s">
        <v>41</v>
      </c>
      <c r="K43" s="9" t="s">
        <v>297</v>
      </c>
      <c r="L43" s="9" t="s">
        <v>297</v>
      </c>
      <c r="M43" s="15">
        <v>29.99</v>
      </c>
      <c r="N43" s="16">
        <v>1.125</v>
      </c>
      <c r="O43" s="16">
        <v>6</v>
      </c>
      <c r="P43" s="17">
        <v>13.3288888888889</v>
      </c>
      <c r="Q43" s="17">
        <v>3.75</v>
      </c>
      <c r="R43" s="17">
        <v>3.55437037037037</v>
      </c>
      <c r="S43" s="17">
        <v>3.75</v>
      </c>
      <c r="T43" s="17">
        <v>3.55437037037037</v>
      </c>
      <c r="U43" s="17">
        <v>9.5788888888889</v>
      </c>
      <c r="V43" s="22" t="s">
        <v>784</v>
      </c>
      <c r="W43" s="23" t="s">
        <v>785</v>
      </c>
    </row>
    <row r="44" ht="45" customHeight="1" spans="1:23">
      <c r="A44" s="8">
        <v>41</v>
      </c>
      <c r="B44" s="9" t="s">
        <v>869</v>
      </c>
      <c r="C44" s="9" t="s">
        <v>862</v>
      </c>
      <c r="D44" s="9" t="s">
        <v>867</v>
      </c>
      <c r="E44" s="9" t="s">
        <v>35</v>
      </c>
      <c r="F44" s="9" t="s">
        <v>229</v>
      </c>
      <c r="G44" s="9" t="s">
        <v>870</v>
      </c>
      <c r="H44" s="10">
        <v>6</v>
      </c>
      <c r="I44" s="9" t="s">
        <v>120</v>
      </c>
      <c r="J44" s="9" t="s">
        <v>41</v>
      </c>
      <c r="K44" s="9" t="s">
        <v>297</v>
      </c>
      <c r="L44" s="9" t="s">
        <v>297</v>
      </c>
      <c r="M44" s="15">
        <v>29.99</v>
      </c>
      <c r="N44" s="16">
        <v>1.125</v>
      </c>
      <c r="O44" s="16">
        <v>3</v>
      </c>
      <c r="P44" s="17">
        <v>13.3288888888889</v>
      </c>
      <c r="Q44" s="17">
        <v>3.75</v>
      </c>
      <c r="R44" s="17">
        <v>3.55437037037037</v>
      </c>
      <c r="S44" s="17">
        <v>3.75</v>
      </c>
      <c r="T44" s="17">
        <v>3.55437037037037</v>
      </c>
      <c r="U44" s="17">
        <v>9.5788888888889</v>
      </c>
      <c r="V44" s="22" t="s">
        <v>784</v>
      </c>
      <c r="W44" s="23" t="s">
        <v>785</v>
      </c>
    </row>
    <row r="45" ht="45" customHeight="1" spans="1:23">
      <c r="A45" s="8">
        <v>42</v>
      </c>
      <c r="B45" s="9" t="s">
        <v>871</v>
      </c>
      <c r="C45" s="9" t="s">
        <v>862</v>
      </c>
      <c r="D45" s="9" t="s">
        <v>867</v>
      </c>
      <c r="E45" s="9" t="s">
        <v>35</v>
      </c>
      <c r="F45" s="9" t="s">
        <v>229</v>
      </c>
      <c r="G45" s="9" t="s">
        <v>870</v>
      </c>
      <c r="H45" s="10">
        <v>8</v>
      </c>
      <c r="I45" s="9" t="s">
        <v>120</v>
      </c>
      <c r="J45" s="9" t="s">
        <v>41</v>
      </c>
      <c r="K45" s="9" t="s">
        <v>297</v>
      </c>
      <c r="L45" s="9" t="s">
        <v>297</v>
      </c>
      <c r="M45" s="15">
        <v>39.99</v>
      </c>
      <c r="N45" s="16">
        <v>1.125</v>
      </c>
      <c r="O45" s="16">
        <v>3</v>
      </c>
      <c r="P45" s="17">
        <v>13.33</v>
      </c>
      <c r="Q45" s="17">
        <v>3.75</v>
      </c>
      <c r="R45" s="17">
        <v>3.55466666666667</v>
      </c>
      <c r="S45" s="17">
        <v>3.75</v>
      </c>
      <c r="T45" s="17">
        <v>3.55466666666667</v>
      </c>
      <c r="U45" s="17">
        <v>9.58</v>
      </c>
      <c r="V45" s="22" t="s">
        <v>784</v>
      </c>
      <c r="W45" s="23" t="s">
        <v>785</v>
      </c>
    </row>
    <row r="46" ht="45" customHeight="1" spans="1:23">
      <c r="A46" s="8">
        <v>43</v>
      </c>
      <c r="B46" s="9" t="s">
        <v>872</v>
      </c>
      <c r="C46" s="9" t="s">
        <v>862</v>
      </c>
      <c r="D46" s="9" t="s">
        <v>873</v>
      </c>
      <c r="E46" s="9" t="s">
        <v>35</v>
      </c>
      <c r="F46" s="9" t="s">
        <v>229</v>
      </c>
      <c r="G46" s="9" t="s">
        <v>874</v>
      </c>
      <c r="H46" s="10">
        <v>1</v>
      </c>
      <c r="I46" s="9" t="s">
        <v>128</v>
      </c>
      <c r="J46" s="9" t="s">
        <v>41</v>
      </c>
      <c r="K46" s="9" t="s">
        <v>297</v>
      </c>
      <c r="L46" s="9" t="s">
        <v>297</v>
      </c>
      <c r="M46" s="15">
        <v>24.99</v>
      </c>
      <c r="N46" s="16">
        <v>1.2375</v>
      </c>
      <c r="O46" s="16">
        <v>0.6</v>
      </c>
      <c r="P46" s="17">
        <v>12.1163636363636</v>
      </c>
      <c r="Q46" s="17">
        <v>3.75</v>
      </c>
      <c r="R46" s="17">
        <v>3.23103030303029</v>
      </c>
      <c r="S46" s="17">
        <v>3.75</v>
      </c>
      <c r="T46" s="17">
        <v>3.2310303030303</v>
      </c>
      <c r="U46" s="17">
        <v>8.3663636363636</v>
      </c>
      <c r="V46" s="22" t="s">
        <v>784</v>
      </c>
      <c r="W46" s="23" t="s">
        <v>785</v>
      </c>
    </row>
    <row r="47" ht="45" customHeight="1" spans="1:23">
      <c r="A47" s="8">
        <v>44</v>
      </c>
      <c r="B47" s="9" t="s">
        <v>875</v>
      </c>
      <c r="C47" s="9" t="s">
        <v>862</v>
      </c>
      <c r="D47" s="9" t="s">
        <v>867</v>
      </c>
      <c r="E47" s="9" t="s">
        <v>35</v>
      </c>
      <c r="F47" s="9" t="s">
        <v>229</v>
      </c>
      <c r="G47" s="9" t="s">
        <v>876</v>
      </c>
      <c r="H47" s="10">
        <v>12</v>
      </c>
      <c r="I47" s="9" t="s">
        <v>120</v>
      </c>
      <c r="J47" s="9" t="s">
        <v>41</v>
      </c>
      <c r="K47" s="9" t="s">
        <v>379</v>
      </c>
      <c r="L47" s="9" t="s">
        <v>379</v>
      </c>
      <c r="M47" s="19">
        <v>60</v>
      </c>
      <c r="N47" s="16">
        <v>1.125</v>
      </c>
      <c r="O47" s="16">
        <v>3</v>
      </c>
      <c r="P47" s="17">
        <v>13.3333333333333</v>
      </c>
      <c r="Q47" s="17">
        <v>3.75</v>
      </c>
      <c r="R47" s="17">
        <v>3.55555555555555</v>
      </c>
      <c r="S47" s="17">
        <v>10.1244444444444</v>
      </c>
      <c r="T47" s="17">
        <v>1.31694468832309</v>
      </c>
      <c r="U47" s="17">
        <v>3.2088888888889</v>
      </c>
      <c r="V47" s="22" t="s">
        <v>784</v>
      </c>
      <c r="W47" s="23" t="s">
        <v>785</v>
      </c>
    </row>
    <row r="48" ht="45" customHeight="1" spans="1:23">
      <c r="A48" s="8">
        <v>45</v>
      </c>
      <c r="B48" s="9" t="s">
        <v>877</v>
      </c>
      <c r="C48" s="9" t="s">
        <v>862</v>
      </c>
      <c r="D48" s="9" t="s">
        <v>878</v>
      </c>
      <c r="E48" s="9" t="s">
        <v>35</v>
      </c>
      <c r="F48" s="9" t="s">
        <v>37</v>
      </c>
      <c r="G48" s="9" t="s">
        <v>187</v>
      </c>
      <c r="H48" s="10">
        <v>36</v>
      </c>
      <c r="I48" s="9" t="s">
        <v>39</v>
      </c>
      <c r="J48" s="9" t="s">
        <v>41</v>
      </c>
      <c r="K48" s="9" t="s">
        <v>879</v>
      </c>
      <c r="L48" s="9" t="s">
        <v>879</v>
      </c>
      <c r="M48" s="15">
        <v>33.84</v>
      </c>
      <c r="N48" s="16">
        <v>1</v>
      </c>
      <c r="O48" s="16">
        <v>12</v>
      </c>
      <c r="P48" s="17">
        <v>11.28</v>
      </c>
      <c r="Q48" s="17">
        <v>3.75</v>
      </c>
      <c r="R48" s="17">
        <v>3.008</v>
      </c>
      <c r="S48" s="17">
        <v>11.1625</v>
      </c>
      <c r="T48" s="17">
        <v>1.01052631578947</v>
      </c>
      <c r="U48" s="17">
        <v>0.1175</v>
      </c>
      <c r="V48" s="22"/>
      <c r="W48" s="23" t="s">
        <v>785</v>
      </c>
    </row>
    <row r="49" s="2" customFormat="1" ht="45" customHeight="1" spans="1:23">
      <c r="A49" s="8">
        <v>46</v>
      </c>
      <c r="B49" s="9" t="s">
        <v>880</v>
      </c>
      <c r="C49" s="9" t="s">
        <v>862</v>
      </c>
      <c r="D49" s="9" t="s">
        <v>878</v>
      </c>
      <c r="E49" s="9" t="s">
        <v>35</v>
      </c>
      <c r="F49" s="9" t="s">
        <v>37</v>
      </c>
      <c r="G49" s="9" t="s">
        <v>187</v>
      </c>
      <c r="H49" s="10">
        <v>24</v>
      </c>
      <c r="I49" s="9" t="s">
        <v>39</v>
      </c>
      <c r="J49" s="9" t="s">
        <v>41</v>
      </c>
      <c r="K49" s="9" t="s">
        <v>879</v>
      </c>
      <c r="L49" s="9" t="s">
        <v>879</v>
      </c>
      <c r="M49" s="18">
        <v>22.9</v>
      </c>
      <c r="N49" s="16">
        <v>1</v>
      </c>
      <c r="O49" s="16">
        <v>12</v>
      </c>
      <c r="P49" s="17">
        <v>11.45</v>
      </c>
      <c r="Q49" s="17">
        <v>3.75</v>
      </c>
      <c r="R49" s="17">
        <v>3.05333333333333</v>
      </c>
      <c r="S49" s="17">
        <v>11.1625</v>
      </c>
      <c r="T49" s="17">
        <v>1.02575587905935</v>
      </c>
      <c r="U49" s="17">
        <v>0.2875</v>
      </c>
      <c r="V49" s="22"/>
      <c r="W49" s="23" t="s">
        <v>785</v>
      </c>
    </row>
    <row r="50" ht="45" customHeight="1" spans="1:23">
      <c r="A50" s="8">
        <v>47</v>
      </c>
      <c r="B50" s="9" t="s">
        <v>881</v>
      </c>
      <c r="C50" s="9" t="s">
        <v>882</v>
      </c>
      <c r="D50" s="9" t="s">
        <v>883</v>
      </c>
      <c r="E50" s="9" t="s">
        <v>35</v>
      </c>
      <c r="F50" s="9" t="s">
        <v>884</v>
      </c>
      <c r="G50" s="9" t="s">
        <v>885</v>
      </c>
      <c r="H50" s="10">
        <v>80</v>
      </c>
      <c r="I50" s="9" t="s">
        <v>477</v>
      </c>
      <c r="J50" s="9" t="s">
        <v>41</v>
      </c>
      <c r="K50" s="9" t="s">
        <v>886</v>
      </c>
      <c r="L50" s="9" t="s">
        <v>886</v>
      </c>
      <c r="M50" s="19">
        <v>193</v>
      </c>
      <c r="N50" s="16">
        <v>1</v>
      </c>
      <c r="O50" s="16">
        <v>140</v>
      </c>
      <c r="P50" s="17">
        <v>337.75</v>
      </c>
      <c r="Q50" s="17">
        <v>13.93</v>
      </c>
      <c r="R50" s="17">
        <v>24.2462311557789</v>
      </c>
      <c r="S50" s="17">
        <v>337.75</v>
      </c>
      <c r="T50" s="17">
        <v>1</v>
      </c>
      <c r="U50" s="17">
        <v>0</v>
      </c>
      <c r="V50" s="22"/>
      <c r="W50" s="23" t="s">
        <v>785</v>
      </c>
    </row>
    <row r="51" ht="45" customHeight="1" spans="1:23">
      <c r="A51" s="8">
        <v>48</v>
      </c>
      <c r="B51" s="9" t="s">
        <v>887</v>
      </c>
      <c r="C51" s="9" t="s">
        <v>888</v>
      </c>
      <c r="D51" s="9" t="s">
        <v>889</v>
      </c>
      <c r="E51" s="9" t="s">
        <v>116</v>
      </c>
      <c r="F51" s="9" t="s">
        <v>890</v>
      </c>
      <c r="G51" s="9" t="s">
        <v>891</v>
      </c>
      <c r="H51" s="10">
        <v>1</v>
      </c>
      <c r="I51" s="9" t="s">
        <v>120</v>
      </c>
      <c r="J51" s="9" t="s">
        <v>120</v>
      </c>
      <c r="K51" s="9" t="s">
        <v>892</v>
      </c>
      <c r="L51" s="9" t="s">
        <v>892</v>
      </c>
      <c r="M51" s="15">
        <v>5.68</v>
      </c>
      <c r="N51" s="16">
        <v>1</v>
      </c>
      <c r="O51" s="16">
        <v>3.75</v>
      </c>
      <c r="P51" s="17">
        <v>21.3</v>
      </c>
      <c r="Q51" s="17">
        <v>2.34</v>
      </c>
      <c r="R51" s="17">
        <v>9.1025641025641</v>
      </c>
      <c r="S51" s="17">
        <v>19.29</v>
      </c>
      <c r="T51" s="17">
        <v>1.10419906687403</v>
      </c>
      <c r="U51" s="17">
        <v>2.01</v>
      </c>
      <c r="V51" s="22" t="s">
        <v>784</v>
      </c>
      <c r="W51" s="23" t="s">
        <v>785</v>
      </c>
    </row>
    <row r="52" ht="45" customHeight="1" spans="1:23">
      <c r="A52" s="8">
        <v>49</v>
      </c>
      <c r="B52" s="9" t="s">
        <v>893</v>
      </c>
      <c r="C52" s="9" t="s">
        <v>888</v>
      </c>
      <c r="D52" s="9" t="s">
        <v>889</v>
      </c>
      <c r="E52" s="9" t="s">
        <v>116</v>
      </c>
      <c r="F52" s="9" t="s">
        <v>890</v>
      </c>
      <c r="G52" s="9" t="s">
        <v>894</v>
      </c>
      <c r="H52" s="10">
        <v>1</v>
      </c>
      <c r="I52" s="9" t="s">
        <v>120</v>
      </c>
      <c r="J52" s="9" t="s">
        <v>120</v>
      </c>
      <c r="K52" s="9" t="s">
        <v>892</v>
      </c>
      <c r="L52" s="9" t="s">
        <v>892</v>
      </c>
      <c r="M52" s="15">
        <v>8.91</v>
      </c>
      <c r="N52" s="16">
        <v>1</v>
      </c>
      <c r="O52" s="16">
        <v>2.5</v>
      </c>
      <c r="P52" s="17">
        <v>22.275</v>
      </c>
      <c r="Q52" s="17">
        <v>2.34</v>
      </c>
      <c r="R52" s="17">
        <v>9.51923076923077</v>
      </c>
      <c r="S52" s="17">
        <v>19.29</v>
      </c>
      <c r="T52" s="17">
        <v>1.1547433903577</v>
      </c>
      <c r="U52" s="17">
        <v>2.985</v>
      </c>
      <c r="V52" s="22" t="s">
        <v>784</v>
      </c>
      <c r="W52" s="23" t="s">
        <v>785</v>
      </c>
    </row>
    <row r="53" ht="45" customHeight="1" spans="1:23">
      <c r="A53" s="8">
        <v>50</v>
      </c>
      <c r="B53" s="9" t="s">
        <v>895</v>
      </c>
      <c r="C53" s="9" t="s">
        <v>888</v>
      </c>
      <c r="D53" s="9" t="s">
        <v>889</v>
      </c>
      <c r="E53" s="9" t="s">
        <v>116</v>
      </c>
      <c r="F53" s="9" t="s">
        <v>890</v>
      </c>
      <c r="G53" s="9" t="s">
        <v>896</v>
      </c>
      <c r="H53" s="10">
        <v>1</v>
      </c>
      <c r="I53" s="9" t="s">
        <v>120</v>
      </c>
      <c r="J53" s="9" t="s">
        <v>120</v>
      </c>
      <c r="K53" s="9" t="s">
        <v>892</v>
      </c>
      <c r="L53" s="9" t="s">
        <v>892</v>
      </c>
      <c r="M53" s="15">
        <v>12.86</v>
      </c>
      <c r="N53" s="16">
        <v>1</v>
      </c>
      <c r="O53" s="16">
        <v>1.5</v>
      </c>
      <c r="P53" s="17">
        <v>19.29</v>
      </c>
      <c r="Q53" s="17">
        <v>2.34</v>
      </c>
      <c r="R53" s="17">
        <v>8.24358974358974</v>
      </c>
      <c r="S53" s="17">
        <v>19.29</v>
      </c>
      <c r="T53" s="17">
        <v>1</v>
      </c>
      <c r="U53" s="17">
        <v>0</v>
      </c>
      <c r="V53" s="22"/>
      <c r="W53" s="23" t="s">
        <v>785</v>
      </c>
    </row>
    <row r="54" ht="45" customHeight="1" spans="1:23">
      <c r="A54" s="8">
        <v>51</v>
      </c>
      <c r="B54" s="9" t="s">
        <v>897</v>
      </c>
      <c r="C54" s="9" t="s">
        <v>888</v>
      </c>
      <c r="D54" s="9" t="s">
        <v>898</v>
      </c>
      <c r="E54" s="9" t="s">
        <v>116</v>
      </c>
      <c r="F54" s="9" t="s">
        <v>193</v>
      </c>
      <c r="G54" s="11" t="s">
        <v>899</v>
      </c>
      <c r="H54" s="10">
        <v>1</v>
      </c>
      <c r="I54" s="9" t="s">
        <v>120</v>
      </c>
      <c r="J54" s="9" t="s">
        <v>120</v>
      </c>
      <c r="K54" s="9" t="s">
        <v>567</v>
      </c>
      <c r="L54" s="9" t="s">
        <v>567</v>
      </c>
      <c r="M54" s="15">
        <v>14.86</v>
      </c>
      <c r="N54" s="16">
        <v>1</v>
      </c>
      <c r="O54" s="16">
        <v>1.5</v>
      </c>
      <c r="P54" s="17">
        <v>22.29</v>
      </c>
      <c r="Q54" s="17">
        <v>2.34</v>
      </c>
      <c r="R54" s="17">
        <v>9.52564102564103</v>
      </c>
      <c r="S54" s="17">
        <v>22.29</v>
      </c>
      <c r="T54" s="17">
        <v>1</v>
      </c>
      <c r="U54" s="17">
        <v>0</v>
      </c>
      <c r="V54" s="22"/>
      <c r="W54" s="23" t="s">
        <v>785</v>
      </c>
    </row>
    <row r="55" s="2" customFormat="1" ht="45" customHeight="1" spans="1:23">
      <c r="A55" s="8">
        <v>52</v>
      </c>
      <c r="B55" s="9" t="s">
        <v>900</v>
      </c>
      <c r="C55" s="9" t="s">
        <v>888</v>
      </c>
      <c r="D55" s="9" t="s">
        <v>901</v>
      </c>
      <c r="E55" s="9" t="s">
        <v>116</v>
      </c>
      <c r="F55" s="9" t="s">
        <v>902</v>
      </c>
      <c r="G55" s="9" t="s">
        <v>891</v>
      </c>
      <c r="H55" s="10">
        <v>1</v>
      </c>
      <c r="I55" s="9" t="s">
        <v>120</v>
      </c>
      <c r="J55" s="9" t="s">
        <v>120</v>
      </c>
      <c r="K55" s="9" t="s">
        <v>103</v>
      </c>
      <c r="L55" s="9" t="s">
        <v>103</v>
      </c>
      <c r="M55" s="15">
        <v>7.42</v>
      </c>
      <c r="N55" s="16">
        <v>1</v>
      </c>
      <c r="O55" s="16">
        <v>3</v>
      </c>
      <c r="P55" s="17">
        <v>22.26</v>
      </c>
      <c r="Q55" s="17">
        <v>2.34</v>
      </c>
      <c r="R55" s="17">
        <v>9.51282051282051</v>
      </c>
      <c r="S55" s="17">
        <v>11.67</v>
      </c>
      <c r="T55" s="17">
        <v>1.90745501285347</v>
      </c>
      <c r="U55" s="17">
        <v>10.59</v>
      </c>
      <c r="V55" s="22" t="s">
        <v>784</v>
      </c>
      <c r="W55" s="23" t="s">
        <v>785</v>
      </c>
    </row>
    <row r="56" ht="45" customHeight="1" spans="1:23">
      <c r="A56" s="8">
        <v>53</v>
      </c>
      <c r="B56" s="9" t="s">
        <v>903</v>
      </c>
      <c r="C56" s="9" t="s">
        <v>888</v>
      </c>
      <c r="D56" s="9" t="s">
        <v>901</v>
      </c>
      <c r="E56" s="9" t="s">
        <v>116</v>
      </c>
      <c r="F56" s="9" t="s">
        <v>902</v>
      </c>
      <c r="G56" s="9" t="s">
        <v>904</v>
      </c>
      <c r="H56" s="10">
        <v>1</v>
      </c>
      <c r="I56" s="9" t="s">
        <v>120</v>
      </c>
      <c r="J56" s="9" t="s">
        <v>120</v>
      </c>
      <c r="K56" s="9" t="s">
        <v>103</v>
      </c>
      <c r="L56" s="9" t="s">
        <v>103</v>
      </c>
      <c r="M56" s="18">
        <v>7.8</v>
      </c>
      <c r="N56" s="16">
        <v>1</v>
      </c>
      <c r="O56" s="16">
        <v>1.5</v>
      </c>
      <c r="P56" s="17">
        <v>11.7</v>
      </c>
      <c r="Q56" s="17">
        <v>2.34</v>
      </c>
      <c r="R56" s="17">
        <v>5</v>
      </c>
      <c r="S56" s="17">
        <v>11.67</v>
      </c>
      <c r="T56" s="17">
        <v>1.0025706940874</v>
      </c>
      <c r="U56" s="17">
        <v>0.0299999999999994</v>
      </c>
      <c r="V56" s="22" t="s">
        <v>784</v>
      </c>
      <c r="W56" s="23" t="s">
        <v>785</v>
      </c>
    </row>
    <row r="57" ht="45" customHeight="1" spans="1:23">
      <c r="A57" s="8">
        <v>54</v>
      </c>
      <c r="B57" s="9" t="s">
        <v>905</v>
      </c>
      <c r="C57" s="9" t="s">
        <v>888</v>
      </c>
      <c r="D57" s="9" t="s">
        <v>901</v>
      </c>
      <c r="E57" s="9" t="s">
        <v>116</v>
      </c>
      <c r="F57" s="9" t="s">
        <v>902</v>
      </c>
      <c r="G57" s="9" t="s">
        <v>815</v>
      </c>
      <c r="H57" s="10">
        <v>1</v>
      </c>
      <c r="I57" s="9" t="s">
        <v>120</v>
      </c>
      <c r="J57" s="9" t="s">
        <v>120</v>
      </c>
      <c r="K57" s="9" t="s">
        <v>103</v>
      </c>
      <c r="L57" s="9" t="s">
        <v>103</v>
      </c>
      <c r="M57" s="15">
        <v>15.56</v>
      </c>
      <c r="N57" s="16">
        <v>1</v>
      </c>
      <c r="O57" s="16">
        <v>0.75</v>
      </c>
      <c r="P57" s="17">
        <v>11.67</v>
      </c>
      <c r="Q57" s="17">
        <v>2.34</v>
      </c>
      <c r="R57" s="17">
        <v>4.98717948717949</v>
      </c>
      <c r="S57" s="17">
        <v>11.67</v>
      </c>
      <c r="T57" s="17">
        <v>1</v>
      </c>
      <c r="U57" s="17">
        <v>0</v>
      </c>
      <c r="V57" s="22"/>
      <c r="W57" s="23" t="s">
        <v>785</v>
      </c>
    </row>
    <row r="58" ht="45" customHeight="1" spans="1:23">
      <c r="A58" s="8">
        <v>55</v>
      </c>
      <c r="B58" s="9" t="s">
        <v>906</v>
      </c>
      <c r="C58" s="9" t="s">
        <v>888</v>
      </c>
      <c r="D58" s="9" t="s">
        <v>898</v>
      </c>
      <c r="E58" s="9" t="s">
        <v>116</v>
      </c>
      <c r="F58" s="9" t="s">
        <v>193</v>
      </c>
      <c r="G58" s="9" t="s">
        <v>907</v>
      </c>
      <c r="H58" s="10">
        <v>1</v>
      </c>
      <c r="I58" s="9" t="s">
        <v>120</v>
      </c>
      <c r="J58" s="9" t="s">
        <v>120</v>
      </c>
      <c r="K58" s="9" t="s">
        <v>908</v>
      </c>
      <c r="L58" s="9" t="s">
        <v>908</v>
      </c>
      <c r="M58" s="15">
        <v>14.56</v>
      </c>
      <c r="N58" s="16">
        <v>1</v>
      </c>
      <c r="O58" s="16">
        <v>1.5</v>
      </c>
      <c r="P58" s="17">
        <v>21.84</v>
      </c>
      <c r="Q58" s="17">
        <v>2.34</v>
      </c>
      <c r="R58" s="17">
        <v>9.33333333333333</v>
      </c>
      <c r="S58" s="17">
        <v>21.84</v>
      </c>
      <c r="T58" s="17">
        <v>1</v>
      </c>
      <c r="U58" s="17">
        <v>0</v>
      </c>
      <c r="V58" s="22"/>
      <c r="W58" s="23" t="s">
        <v>785</v>
      </c>
    </row>
    <row r="59" ht="45" customHeight="1" spans="1:23">
      <c r="A59" s="8">
        <v>56</v>
      </c>
      <c r="B59" s="9" t="s">
        <v>909</v>
      </c>
      <c r="C59" s="9" t="s">
        <v>888</v>
      </c>
      <c r="D59" s="9" t="s">
        <v>901</v>
      </c>
      <c r="E59" s="9" t="s">
        <v>116</v>
      </c>
      <c r="F59" s="9" t="s">
        <v>118</v>
      </c>
      <c r="G59" s="9" t="s">
        <v>891</v>
      </c>
      <c r="H59" s="10">
        <v>1</v>
      </c>
      <c r="I59" s="9" t="s">
        <v>120</v>
      </c>
      <c r="J59" s="9" t="s">
        <v>120</v>
      </c>
      <c r="K59" s="9" t="s">
        <v>910</v>
      </c>
      <c r="L59" s="9" t="s">
        <v>910</v>
      </c>
      <c r="M59" s="15">
        <v>9.21</v>
      </c>
      <c r="N59" s="16">
        <v>1</v>
      </c>
      <c r="O59" s="16">
        <v>3</v>
      </c>
      <c r="P59" s="17">
        <v>27.63</v>
      </c>
      <c r="Q59" s="17">
        <v>2.34</v>
      </c>
      <c r="R59" s="17">
        <v>11.8076923076923</v>
      </c>
      <c r="S59" s="17">
        <v>13.83</v>
      </c>
      <c r="T59" s="17">
        <v>1.99783080260304</v>
      </c>
      <c r="U59" s="17">
        <v>13.8</v>
      </c>
      <c r="V59" s="22" t="s">
        <v>784</v>
      </c>
      <c r="W59" s="23" t="s">
        <v>785</v>
      </c>
    </row>
    <row r="60" ht="45" customHeight="1" spans="1:23">
      <c r="A60" s="8">
        <v>57</v>
      </c>
      <c r="B60" s="9" t="s">
        <v>911</v>
      </c>
      <c r="C60" s="9" t="s">
        <v>888</v>
      </c>
      <c r="D60" s="9" t="s">
        <v>901</v>
      </c>
      <c r="E60" s="9" t="s">
        <v>116</v>
      </c>
      <c r="F60" s="9" t="s">
        <v>118</v>
      </c>
      <c r="G60" s="9" t="s">
        <v>904</v>
      </c>
      <c r="H60" s="10">
        <v>1</v>
      </c>
      <c r="I60" s="9" t="s">
        <v>120</v>
      </c>
      <c r="J60" s="9" t="s">
        <v>120</v>
      </c>
      <c r="K60" s="9" t="s">
        <v>910</v>
      </c>
      <c r="L60" s="9" t="s">
        <v>910</v>
      </c>
      <c r="M60" s="15">
        <v>9.22</v>
      </c>
      <c r="N60" s="16">
        <v>1</v>
      </c>
      <c r="O60" s="16">
        <v>1.5</v>
      </c>
      <c r="P60" s="17">
        <v>13.83</v>
      </c>
      <c r="Q60" s="17">
        <v>2.34</v>
      </c>
      <c r="R60" s="17">
        <v>5.91025641025641</v>
      </c>
      <c r="S60" s="17">
        <v>13.83</v>
      </c>
      <c r="T60" s="17">
        <v>1</v>
      </c>
      <c r="U60" s="17">
        <v>0</v>
      </c>
      <c r="V60" s="22"/>
      <c r="W60" s="23" t="s">
        <v>785</v>
      </c>
    </row>
    <row r="61" ht="45" customHeight="1" spans="1:23">
      <c r="A61" s="8">
        <v>58</v>
      </c>
      <c r="B61" s="9" t="s">
        <v>912</v>
      </c>
      <c r="C61" s="9" t="s">
        <v>888</v>
      </c>
      <c r="D61" s="9" t="s">
        <v>901</v>
      </c>
      <c r="E61" s="9" t="s">
        <v>116</v>
      </c>
      <c r="F61" s="9" t="s">
        <v>118</v>
      </c>
      <c r="G61" s="9" t="s">
        <v>815</v>
      </c>
      <c r="H61" s="10">
        <v>1</v>
      </c>
      <c r="I61" s="9" t="s">
        <v>120</v>
      </c>
      <c r="J61" s="9" t="s">
        <v>120</v>
      </c>
      <c r="K61" s="9" t="s">
        <v>910</v>
      </c>
      <c r="L61" s="9" t="s">
        <v>910</v>
      </c>
      <c r="M61" s="15">
        <v>30.55</v>
      </c>
      <c r="N61" s="16">
        <v>1</v>
      </c>
      <c r="O61" s="16">
        <v>0.75</v>
      </c>
      <c r="P61" s="17">
        <v>22.9125</v>
      </c>
      <c r="Q61" s="17">
        <v>2.34</v>
      </c>
      <c r="R61" s="17">
        <v>9.79166666666667</v>
      </c>
      <c r="S61" s="17">
        <v>13.83</v>
      </c>
      <c r="T61" s="17">
        <v>1.65672451193059</v>
      </c>
      <c r="U61" s="17">
        <v>9.0825</v>
      </c>
      <c r="V61" s="22" t="s">
        <v>784</v>
      </c>
      <c r="W61" s="23" t="s">
        <v>785</v>
      </c>
    </row>
    <row r="62" ht="45" customHeight="1" spans="1:23">
      <c r="A62" s="8">
        <v>59</v>
      </c>
      <c r="B62" s="9" t="s">
        <v>913</v>
      </c>
      <c r="C62" s="9" t="s">
        <v>888</v>
      </c>
      <c r="D62" s="9" t="s">
        <v>898</v>
      </c>
      <c r="E62" s="9" t="s">
        <v>116</v>
      </c>
      <c r="F62" s="9" t="s">
        <v>118</v>
      </c>
      <c r="G62" s="9" t="s">
        <v>914</v>
      </c>
      <c r="H62" s="10">
        <v>1</v>
      </c>
      <c r="I62" s="9" t="s">
        <v>120</v>
      </c>
      <c r="J62" s="9" t="s">
        <v>120</v>
      </c>
      <c r="K62" s="9" t="s">
        <v>212</v>
      </c>
      <c r="L62" s="9" t="s">
        <v>212</v>
      </c>
      <c r="M62" s="18">
        <v>5.4</v>
      </c>
      <c r="N62" s="16">
        <v>1</v>
      </c>
      <c r="O62" s="16">
        <v>3</v>
      </c>
      <c r="P62" s="17">
        <v>16.2</v>
      </c>
      <c r="Q62" s="17">
        <v>2.34</v>
      </c>
      <c r="R62" s="17">
        <v>6.92307692307692</v>
      </c>
      <c r="S62" s="17">
        <v>16.2</v>
      </c>
      <c r="T62" s="17">
        <v>1</v>
      </c>
      <c r="U62" s="17">
        <v>0</v>
      </c>
      <c r="V62" s="22"/>
      <c r="W62" s="23" t="s">
        <v>785</v>
      </c>
    </row>
    <row r="63" ht="45" customHeight="1" spans="1:23">
      <c r="A63" s="8">
        <v>60</v>
      </c>
      <c r="B63" s="9" t="s">
        <v>915</v>
      </c>
      <c r="C63" s="9" t="s">
        <v>888</v>
      </c>
      <c r="D63" s="9" t="s">
        <v>898</v>
      </c>
      <c r="E63" s="9" t="s">
        <v>116</v>
      </c>
      <c r="F63" s="9" t="s">
        <v>193</v>
      </c>
      <c r="G63" s="9" t="s">
        <v>916</v>
      </c>
      <c r="H63" s="10">
        <v>1</v>
      </c>
      <c r="I63" s="9" t="s">
        <v>120</v>
      </c>
      <c r="J63" s="9" t="s">
        <v>41</v>
      </c>
      <c r="K63" s="9" t="s">
        <v>917</v>
      </c>
      <c r="L63" s="9" t="s">
        <v>917</v>
      </c>
      <c r="M63" s="18">
        <v>18.6</v>
      </c>
      <c r="N63" s="16">
        <v>1</v>
      </c>
      <c r="O63" s="16">
        <v>0.75</v>
      </c>
      <c r="P63" s="17">
        <v>13.95</v>
      </c>
      <c r="Q63" s="17">
        <v>2.34</v>
      </c>
      <c r="R63" s="17">
        <v>5.96153846153846</v>
      </c>
      <c r="S63" s="17">
        <v>3.99</v>
      </c>
      <c r="T63" s="17">
        <v>3.49624060150376</v>
      </c>
      <c r="U63" s="17">
        <v>9.96</v>
      </c>
      <c r="V63" s="22" t="s">
        <v>784</v>
      </c>
      <c r="W63" s="23" t="s">
        <v>785</v>
      </c>
    </row>
    <row r="64" ht="45" customHeight="1" spans="1:23">
      <c r="A64" s="8">
        <v>61</v>
      </c>
      <c r="B64" s="9" t="s">
        <v>918</v>
      </c>
      <c r="C64" s="9" t="s">
        <v>919</v>
      </c>
      <c r="D64" s="9" t="s">
        <v>920</v>
      </c>
      <c r="E64" s="9" t="s">
        <v>35</v>
      </c>
      <c r="F64" s="9" t="s">
        <v>921</v>
      </c>
      <c r="G64" s="9" t="s">
        <v>922</v>
      </c>
      <c r="H64" s="10">
        <v>12</v>
      </c>
      <c r="I64" s="9" t="s">
        <v>97</v>
      </c>
      <c r="J64" s="9" t="s">
        <v>41</v>
      </c>
      <c r="K64" s="9" t="s">
        <v>923</v>
      </c>
      <c r="L64" s="9" t="s">
        <v>923</v>
      </c>
      <c r="M64" s="15">
        <v>29.56</v>
      </c>
      <c r="N64" s="16">
        <v>1.375</v>
      </c>
      <c r="O64" s="16">
        <v>4.5</v>
      </c>
      <c r="P64" s="17">
        <v>8.06181818181818</v>
      </c>
      <c r="Q64" s="17">
        <v>2.43571428571429</v>
      </c>
      <c r="R64" s="17">
        <v>3.30983737669954</v>
      </c>
      <c r="S64" s="17">
        <v>3.05181818181818</v>
      </c>
      <c r="T64" s="17">
        <v>2.64164432529044</v>
      </c>
      <c r="U64" s="17">
        <v>5.01</v>
      </c>
      <c r="V64" s="22" t="s">
        <v>784</v>
      </c>
      <c r="W64" s="23" t="s">
        <v>785</v>
      </c>
    </row>
    <row r="65" ht="45" customHeight="1" spans="1:23">
      <c r="A65" s="8">
        <v>62</v>
      </c>
      <c r="B65" s="9" t="s">
        <v>924</v>
      </c>
      <c r="C65" s="9" t="s">
        <v>919</v>
      </c>
      <c r="D65" s="9" t="s">
        <v>920</v>
      </c>
      <c r="E65" s="9" t="s">
        <v>35</v>
      </c>
      <c r="F65" s="9" t="s">
        <v>921</v>
      </c>
      <c r="G65" s="9" t="s">
        <v>922</v>
      </c>
      <c r="H65" s="10">
        <v>24</v>
      </c>
      <c r="I65" s="9" t="s">
        <v>97</v>
      </c>
      <c r="J65" s="9" t="s">
        <v>41</v>
      </c>
      <c r="K65" s="9" t="s">
        <v>923</v>
      </c>
      <c r="L65" s="9" t="s">
        <v>923</v>
      </c>
      <c r="M65" s="15">
        <v>59.12</v>
      </c>
      <c r="N65" s="16">
        <v>1.375</v>
      </c>
      <c r="O65" s="16">
        <v>4.5</v>
      </c>
      <c r="P65" s="17">
        <v>8.06181818181818</v>
      </c>
      <c r="Q65" s="17">
        <v>2.43571428571429</v>
      </c>
      <c r="R65" s="17">
        <v>3.30983737669954</v>
      </c>
      <c r="S65" s="17">
        <v>3.05181818181818</v>
      </c>
      <c r="T65" s="17">
        <v>2.64164432529044</v>
      </c>
      <c r="U65" s="17">
        <v>5.01</v>
      </c>
      <c r="V65" s="22" t="s">
        <v>784</v>
      </c>
      <c r="W65" s="23" t="s">
        <v>785</v>
      </c>
    </row>
    <row r="66" ht="45" customHeight="1" spans="1:23">
      <c r="A66" s="8">
        <v>63</v>
      </c>
      <c r="B66" s="9" t="s">
        <v>925</v>
      </c>
      <c r="C66" s="9" t="s">
        <v>926</v>
      </c>
      <c r="D66" s="9" t="s">
        <v>927</v>
      </c>
      <c r="E66" s="9" t="s">
        <v>35</v>
      </c>
      <c r="F66" s="9" t="s">
        <v>928</v>
      </c>
      <c r="G66" s="9" t="s">
        <v>929</v>
      </c>
      <c r="H66" s="10">
        <v>36</v>
      </c>
      <c r="I66" s="9" t="s">
        <v>61</v>
      </c>
      <c r="J66" s="9" t="s">
        <v>41</v>
      </c>
      <c r="K66" s="9" t="s">
        <v>930</v>
      </c>
      <c r="L66" s="9" t="s">
        <v>930</v>
      </c>
      <c r="M66" s="15">
        <v>18.95</v>
      </c>
      <c r="N66" s="16">
        <v>1.1</v>
      </c>
      <c r="O66" s="16">
        <v>3</v>
      </c>
      <c r="P66" s="17">
        <v>1.43560606060606</v>
      </c>
      <c r="Q66" s="17">
        <v>0.355</v>
      </c>
      <c r="R66" s="17">
        <v>4.04396073410158</v>
      </c>
      <c r="S66" s="17">
        <v>1.43560606060606</v>
      </c>
      <c r="T66" s="17">
        <v>1</v>
      </c>
      <c r="U66" s="17">
        <v>0</v>
      </c>
      <c r="V66" s="22"/>
      <c r="W66" s="23" t="s">
        <v>785</v>
      </c>
    </row>
    <row r="67" ht="45" customHeight="1" spans="1:23">
      <c r="A67" s="8">
        <v>64</v>
      </c>
      <c r="B67" s="9" t="s">
        <v>931</v>
      </c>
      <c r="C67" s="9" t="s">
        <v>926</v>
      </c>
      <c r="D67" s="9" t="s">
        <v>932</v>
      </c>
      <c r="E67" s="9" t="s">
        <v>35</v>
      </c>
      <c r="F67" s="9" t="s">
        <v>933</v>
      </c>
      <c r="G67" s="9" t="s">
        <v>934</v>
      </c>
      <c r="H67" s="10">
        <v>1</v>
      </c>
      <c r="I67" s="9" t="s">
        <v>128</v>
      </c>
      <c r="J67" s="9" t="s">
        <v>41</v>
      </c>
      <c r="K67" s="9" t="s">
        <v>935</v>
      </c>
      <c r="L67" s="9" t="s">
        <v>935</v>
      </c>
      <c r="M67" s="15">
        <v>24.98</v>
      </c>
      <c r="N67" s="16">
        <v>1</v>
      </c>
      <c r="O67" s="16">
        <v>0.2</v>
      </c>
      <c r="P67" s="17">
        <v>4.996</v>
      </c>
      <c r="Q67" s="17">
        <v>0.355</v>
      </c>
      <c r="R67" s="17">
        <v>14.0732394366197</v>
      </c>
      <c r="S67" s="17">
        <v>4.996</v>
      </c>
      <c r="T67" s="17">
        <v>1</v>
      </c>
      <c r="U67" s="17">
        <v>0</v>
      </c>
      <c r="V67" s="22"/>
      <c r="W67" s="23" t="s">
        <v>785</v>
      </c>
    </row>
    <row r="68" ht="45" customHeight="1" spans="1:23">
      <c r="A68" s="8">
        <v>65</v>
      </c>
      <c r="B68" s="9" t="s">
        <v>936</v>
      </c>
      <c r="C68" s="9" t="s">
        <v>926</v>
      </c>
      <c r="D68" s="9" t="s">
        <v>937</v>
      </c>
      <c r="E68" s="9" t="s">
        <v>35</v>
      </c>
      <c r="F68" s="9" t="s">
        <v>37</v>
      </c>
      <c r="G68" s="9" t="s">
        <v>938</v>
      </c>
      <c r="H68" s="10">
        <v>24</v>
      </c>
      <c r="I68" s="9" t="s">
        <v>39</v>
      </c>
      <c r="J68" s="9" t="s">
        <v>41</v>
      </c>
      <c r="K68" s="9" t="s">
        <v>939</v>
      </c>
      <c r="L68" s="9" t="s">
        <v>939</v>
      </c>
      <c r="M68" s="18">
        <v>6.5</v>
      </c>
      <c r="N68" s="16">
        <v>1</v>
      </c>
      <c r="O68" s="16">
        <v>6</v>
      </c>
      <c r="P68" s="17">
        <v>1.625</v>
      </c>
      <c r="Q68" s="17">
        <v>0.355</v>
      </c>
      <c r="R68" s="17">
        <v>4.57746478873239</v>
      </c>
      <c r="S68" s="17">
        <v>1.625</v>
      </c>
      <c r="T68" s="17">
        <v>1</v>
      </c>
      <c r="U68" s="17">
        <v>0</v>
      </c>
      <c r="V68" s="22"/>
      <c r="W68" s="23" t="s">
        <v>785</v>
      </c>
    </row>
    <row r="69" ht="45" customHeight="1" spans="1:23">
      <c r="A69" s="8">
        <v>66</v>
      </c>
      <c r="B69" s="9" t="s">
        <v>940</v>
      </c>
      <c r="C69" s="9" t="s">
        <v>926</v>
      </c>
      <c r="D69" s="9" t="s">
        <v>927</v>
      </c>
      <c r="E69" s="9" t="s">
        <v>35</v>
      </c>
      <c r="F69" s="9" t="s">
        <v>323</v>
      </c>
      <c r="G69" s="9" t="s">
        <v>941</v>
      </c>
      <c r="H69" s="10">
        <v>24</v>
      </c>
      <c r="I69" s="9" t="s">
        <v>61</v>
      </c>
      <c r="J69" s="9" t="s">
        <v>41</v>
      </c>
      <c r="K69" s="9" t="s">
        <v>942</v>
      </c>
      <c r="L69" s="9" t="s">
        <v>942</v>
      </c>
      <c r="M69" s="18">
        <v>19.7</v>
      </c>
      <c r="N69" s="16">
        <v>1.1</v>
      </c>
      <c r="O69" s="16">
        <v>3</v>
      </c>
      <c r="P69" s="17">
        <v>2.23863636363636</v>
      </c>
      <c r="Q69" s="17">
        <v>0.355</v>
      </c>
      <c r="R69" s="17">
        <v>6.30601792573623</v>
      </c>
      <c r="S69" s="17">
        <v>2.23863636363636</v>
      </c>
      <c r="T69" s="17">
        <v>1</v>
      </c>
      <c r="U69" s="17">
        <v>0</v>
      </c>
      <c r="V69" s="22"/>
      <c r="W69" s="23" t="s">
        <v>785</v>
      </c>
    </row>
    <row r="70" ht="45" customHeight="1" spans="1:23">
      <c r="A70" s="8">
        <v>67</v>
      </c>
      <c r="B70" s="9" t="s">
        <v>943</v>
      </c>
      <c r="C70" s="9" t="s">
        <v>926</v>
      </c>
      <c r="D70" s="9" t="s">
        <v>927</v>
      </c>
      <c r="E70" s="9" t="s">
        <v>35</v>
      </c>
      <c r="F70" s="9" t="s">
        <v>928</v>
      </c>
      <c r="G70" s="9" t="s">
        <v>944</v>
      </c>
      <c r="H70" s="10">
        <v>24</v>
      </c>
      <c r="I70" s="9" t="s">
        <v>61</v>
      </c>
      <c r="J70" s="9" t="s">
        <v>41</v>
      </c>
      <c r="K70" s="9" t="s">
        <v>945</v>
      </c>
      <c r="L70" s="9" t="s">
        <v>945</v>
      </c>
      <c r="M70" s="19">
        <v>12</v>
      </c>
      <c r="N70" s="16">
        <v>1.1</v>
      </c>
      <c r="O70" s="16">
        <v>6</v>
      </c>
      <c r="P70" s="17">
        <v>2.72727272727273</v>
      </c>
      <c r="Q70" s="17">
        <v>0.355</v>
      </c>
      <c r="R70" s="17">
        <v>7.68245838668375</v>
      </c>
      <c r="S70" s="17">
        <v>2.72727272727273</v>
      </c>
      <c r="T70" s="17">
        <v>1</v>
      </c>
      <c r="U70" s="17">
        <v>0</v>
      </c>
      <c r="V70" s="22"/>
      <c r="W70" s="23" t="s">
        <v>785</v>
      </c>
    </row>
    <row r="71" ht="45" customHeight="1" spans="1:23">
      <c r="A71" s="8">
        <v>68</v>
      </c>
      <c r="B71" s="9" t="s">
        <v>946</v>
      </c>
      <c r="C71" s="9" t="s">
        <v>926</v>
      </c>
      <c r="D71" s="9" t="s">
        <v>927</v>
      </c>
      <c r="E71" s="9" t="s">
        <v>35</v>
      </c>
      <c r="F71" s="9" t="s">
        <v>58</v>
      </c>
      <c r="G71" s="9" t="s">
        <v>929</v>
      </c>
      <c r="H71" s="10">
        <v>24</v>
      </c>
      <c r="I71" s="9" t="s">
        <v>61</v>
      </c>
      <c r="J71" s="9" t="s">
        <v>41</v>
      </c>
      <c r="K71" s="9" t="s">
        <v>947</v>
      </c>
      <c r="L71" s="9" t="s">
        <v>947</v>
      </c>
      <c r="M71" s="15">
        <v>11.92</v>
      </c>
      <c r="N71" s="16">
        <v>1.1</v>
      </c>
      <c r="O71" s="16">
        <v>3</v>
      </c>
      <c r="P71" s="17">
        <v>1.35454545454545</v>
      </c>
      <c r="Q71" s="17">
        <v>0.355</v>
      </c>
      <c r="R71" s="17">
        <v>3.81562099871958</v>
      </c>
      <c r="S71" s="17">
        <v>1.35454545454545</v>
      </c>
      <c r="T71" s="17">
        <v>1</v>
      </c>
      <c r="U71" s="17">
        <v>0</v>
      </c>
      <c r="V71" s="22"/>
      <c r="W71" s="23" t="s">
        <v>785</v>
      </c>
    </row>
    <row r="72" ht="45" customHeight="1" spans="1:23">
      <c r="A72" s="8">
        <v>69</v>
      </c>
      <c r="B72" s="9" t="s">
        <v>948</v>
      </c>
      <c r="C72" s="9" t="s">
        <v>926</v>
      </c>
      <c r="D72" s="9" t="s">
        <v>927</v>
      </c>
      <c r="E72" s="9" t="s">
        <v>35</v>
      </c>
      <c r="F72" s="9" t="s">
        <v>58</v>
      </c>
      <c r="G72" s="9" t="s">
        <v>944</v>
      </c>
      <c r="H72" s="10">
        <v>24</v>
      </c>
      <c r="I72" s="9" t="s">
        <v>61</v>
      </c>
      <c r="J72" s="9" t="s">
        <v>41</v>
      </c>
      <c r="K72" s="9" t="s">
        <v>947</v>
      </c>
      <c r="L72" s="9" t="s">
        <v>947</v>
      </c>
      <c r="M72" s="18">
        <v>11.5</v>
      </c>
      <c r="N72" s="16">
        <v>1.1</v>
      </c>
      <c r="O72" s="16">
        <v>6</v>
      </c>
      <c r="P72" s="17">
        <v>2.61363636363636</v>
      </c>
      <c r="Q72" s="17">
        <v>0.355</v>
      </c>
      <c r="R72" s="17">
        <v>7.36235595390524</v>
      </c>
      <c r="S72" s="17">
        <v>1.35454545454545</v>
      </c>
      <c r="T72" s="17">
        <v>1.92953020134228</v>
      </c>
      <c r="U72" s="17">
        <v>1.25909090909091</v>
      </c>
      <c r="V72" s="22" t="s">
        <v>784</v>
      </c>
      <c r="W72" s="23" t="s">
        <v>785</v>
      </c>
    </row>
    <row r="73" ht="45" customHeight="1" spans="1:23">
      <c r="A73" s="8">
        <v>70</v>
      </c>
      <c r="B73" s="9" t="s">
        <v>949</v>
      </c>
      <c r="C73" s="9" t="s">
        <v>926</v>
      </c>
      <c r="D73" s="9" t="s">
        <v>927</v>
      </c>
      <c r="E73" s="9" t="s">
        <v>35</v>
      </c>
      <c r="F73" s="9" t="s">
        <v>58</v>
      </c>
      <c r="G73" s="9" t="s">
        <v>929</v>
      </c>
      <c r="H73" s="10">
        <v>30</v>
      </c>
      <c r="I73" s="9" t="s">
        <v>61</v>
      </c>
      <c r="J73" s="9" t="s">
        <v>41</v>
      </c>
      <c r="K73" s="9" t="s">
        <v>950</v>
      </c>
      <c r="L73" s="9" t="s">
        <v>950</v>
      </c>
      <c r="M73" s="15">
        <v>20.68</v>
      </c>
      <c r="N73" s="16">
        <v>1.1</v>
      </c>
      <c r="O73" s="16">
        <v>3</v>
      </c>
      <c r="P73" s="17">
        <v>1.88</v>
      </c>
      <c r="Q73" s="17">
        <v>0.355</v>
      </c>
      <c r="R73" s="17">
        <v>5.29577464788732</v>
      </c>
      <c r="S73" s="17">
        <v>1.88</v>
      </c>
      <c r="T73" s="17">
        <v>1</v>
      </c>
      <c r="U73" s="17">
        <v>0</v>
      </c>
      <c r="V73" s="22"/>
      <c r="W73" s="23" t="s">
        <v>785</v>
      </c>
    </row>
    <row r="74" ht="45" customHeight="1" spans="1:23">
      <c r="A74" s="8">
        <v>71</v>
      </c>
      <c r="B74" s="9" t="s">
        <v>951</v>
      </c>
      <c r="C74" s="9" t="s">
        <v>926</v>
      </c>
      <c r="D74" s="9" t="s">
        <v>927</v>
      </c>
      <c r="E74" s="9" t="s">
        <v>35</v>
      </c>
      <c r="F74" s="9" t="s">
        <v>323</v>
      </c>
      <c r="G74" s="9" t="s">
        <v>929</v>
      </c>
      <c r="H74" s="10">
        <v>36</v>
      </c>
      <c r="I74" s="9" t="s">
        <v>61</v>
      </c>
      <c r="J74" s="9" t="s">
        <v>41</v>
      </c>
      <c r="K74" s="9" t="s">
        <v>81</v>
      </c>
      <c r="L74" s="9" t="s">
        <v>81</v>
      </c>
      <c r="M74" s="15">
        <v>18.96</v>
      </c>
      <c r="N74" s="16">
        <v>1.1</v>
      </c>
      <c r="O74" s="16">
        <v>3</v>
      </c>
      <c r="P74" s="17">
        <v>1.43636363636364</v>
      </c>
      <c r="Q74" s="17">
        <v>0.355</v>
      </c>
      <c r="R74" s="17">
        <v>4.04609475032011</v>
      </c>
      <c r="S74" s="17">
        <v>1.43636363636364</v>
      </c>
      <c r="T74" s="17">
        <v>1</v>
      </c>
      <c r="U74" s="17">
        <v>0</v>
      </c>
      <c r="V74" s="22"/>
      <c r="W74" s="23" t="s">
        <v>785</v>
      </c>
    </row>
    <row r="75" ht="45" customHeight="1" spans="1:23">
      <c r="A75" s="8">
        <v>72</v>
      </c>
      <c r="B75" s="9" t="s">
        <v>952</v>
      </c>
      <c r="C75" s="9" t="s">
        <v>926</v>
      </c>
      <c r="D75" s="9" t="s">
        <v>927</v>
      </c>
      <c r="E75" s="9" t="s">
        <v>35</v>
      </c>
      <c r="F75" s="9" t="s">
        <v>323</v>
      </c>
      <c r="G75" s="9" t="s">
        <v>929</v>
      </c>
      <c r="H75" s="10">
        <v>48</v>
      </c>
      <c r="I75" s="9" t="s">
        <v>61</v>
      </c>
      <c r="J75" s="9" t="s">
        <v>41</v>
      </c>
      <c r="K75" s="9" t="s">
        <v>953</v>
      </c>
      <c r="L75" s="9" t="s">
        <v>953</v>
      </c>
      <c r="M75" s="15">
        <v>18.99</v>
      </c>
      <c r="N75" s="16">
        <v>1.1</v>
      </c>
      <c r="O75" s="16">
        <v>3</v>
      </c>
      <c r="P75" s="17">
        <v>1.07897727272727</v>
      </c>
      <c r="Q75" s="17">
        <v>0.355</v>
      </c>
      <c r="R75" s="17">
        <v>3.03937259923175</v>
      </c>
      <c r="S75" s="17">
        <v>1.07840909090909</v>
      </c>
      <c r="T75" s="17">
        <v>1.00052687038988</v>
      </c>
      <c r="U75" s="17">
        <v>0.000568181818179969</v>
      </c>
      <c r="V75" s="22"/>
      <c r="W75" s="23" t="s">
        <v>785</v>
      </c>
    </row>
    <row r="76" ht="45" customHeight="1" spans="1:23">
      <c r="A76" s="8">
        <v>73</v>
      </c>
      <c r="B76" s="9" t="s">
        <v>954</v>
      </c>
      <c r="C76" s="9" t="s">
        <v>926</v>
      </c>
      <c r="D76" s="9" t="s">
        <v>927</v>
      </c>
      <c r="E76" s="9" t="s">
        <v>35</v>
      </c>
      <c r="F76" s="9" t="s">
        <v>323</v>
      </c>
      <c r="G76" s="9" t="s">
        <v>944</v>
      </c>
      <c r="H76" s="10">
        <v>48</v>
      </c>
      <c r="I76" s="9" t="s">
        <v>61</v>
      </c>
      <c r="J76" s="9" t="s">
        <v>41</v>
      </c>
      <c r="K76" s="9" t="s">
        <v>953</v>
      </c>
      <c r="L76" s="9" t="s">
        <v>953</v>
      </c>
      <c r="M76" s="15">
        <v>9.49</v>
      </c>
      <c r="N76" s="16">
        <v>1.1</v>
      </c>
      <c r="O76" s="16">
        <v>6</v>
      </c>
      <c r="P76" s="17">
        <v>1.07840909090909</v>
      </c>
      <c r="Q76" s="17">
        <v>0.355</v>
      </c>
      <c r="R76" s="17">
        <v>3.03777208706786</v>
      </c>
      <c r="S76" s="17">
        <v>1.07840909090909</v>
      </c>
      <c r="T76" s="17">
        <v>1</v>
      </c>
      <c r="U76" s="17">
        <v>0</v>
      </c>
      <c r="V76" s="22"/>
      <c r="W76" s="23" t="s">
        <v>785</v>
      </c>
    </row>
    <row r="77" ht="45" customHeight="1" spans="1:23">
      <c r="A77" s="8">
        <v>74</v>
      </c>
      <c r="B77" s="9" t="s">
        <v>955</v>
      </c>
      <c r="C77" s="9" t="s">
        <v>926</v>
      </c>
      <c r="D77" s="9" t="s">
        <v>937</v>
      </c>
      <c r="E77" s="9" t="s">
        <v>35</v>
      </c>
      <c r="F77" s="9" t="s">
        <v>37</v>
      </c>
      <c r="G77" s="9" t="s">
        <v>956</v>
      </c>
      <c r="H77" s="10">
        <v>24</v>
      </c>
      <c r="I77" s="9" t="s">
        <v>39</v>
      </c>
      <c r="J77" s="9" t="s">
        <v>41</v>
      </c>
      <c r="K77" s="9" t="s">
        <v>957</v>
      </c>
      <c r="L77" s="9" t="s">
        <v>957</v>
      </c>
      <c r="M77" s="15">
        <v>12.24</v>
      </c>
      <c r="N77" s="16">
        <v>1</v>
      </c>
      <c r="O77" s="16">
        <v>6</v>
      </c>
      <c r="P77" s="17">
        <v>3.06</v>
      </c>
      <c r="Q77" s="17">
        <v>0.355</v>
      </c>
      <c r="R77" s="17">
        <v>8.61971830985916</v>
      </c>
      <c r="S77" s="17">
        <v>2.92285714285714</v>
      </c>
      <c r="T77" s="17">
        <v>1.04692082111437</v>
      </c>
      <c r="U77" s="17">
        <v>0.13714285714286</v>
      </c>
      <c r="V77" s="22"/>
      <c r="W77" s="23" t="s">
        <v>785</v>
      </c>
    </row>
    <row r="78" ht="45" customHeight="1" spans="1:23">
      <c r="A78" s="8">
        <v>75</v>
      </c>
      <c r="B78" s="9" t="s">
        <v>958</v>
      </c>
      <c r="C78" s="9" t="s">
        <v>926</v>
      </c>
      <c r="D78" s="9" t="s">
        <v>937</v>
      </c>
      <c r="E78" s="9" t="s">
        <v>35</v>
      </c>
      <c r="F78" s="9" t="s">
        <v>37</v>
      </c>
      <c r="G78" s="9" t="s">
        <v>956</v>
      </c>
      <c r="H78" s="10">
        <v>36</v>
      </c>
      <c r="I78" s="9" t="s">
        <v>39</v>
      </c>
      <c r="J78" s="9" t="s">
        <v>41</v>
      </c>
      <c r="K78" s="9" t="s">
        <v>957</v>
      </c>
      <c r="L78" s="9" t="s">
        <v>957</v>
      </c>
      <c r="M78" s="15">
        <v>18.09</v>
      </c>
      <c r="N78" s="16">
        <v>1</v>
      </c>
      <c r="O78" s="16">
        <v>6</v>
      </c>
      <c r="P78" s="17">
        <v>3.015</v>
      </c>
      <c r="Q78" s="17">
        <v>0.355</v>
      </c>
      <c r="R78" s="17">
        <v>8.49295774647887</v>
      </c>
      <c r="S78" s="17">
        <v>2.92285714285714</v>
      </c>
      <c r="T78" s="17">
        <v>1.03152492668622</v>
      </c>
      <c r="U78" s="17">
        <v>0.0921428571428602</v>
      </c>
      <c r="V78" s="22"/>
      <c r="W78" s="23" t="s">
        <v>785</v>
      </c>
    </row>
    <row r="79" ht="45" customHeight="1" spans="1:23">
      <c r="A79" s="8">
        <v>76</v>
      </c>
      <c r="B79" s="9" t="s">
        <v>959</v>
      </c>
      <c r="C79" s="9" t="s">
        <v>926</v>
      </c>
      <c r="D79" s="9" t="s">
        <v>937</v>
      </c>
      <c r="E79" s="9" t="s">
        <v>35</v>
      </c>
      <c r="F79" s="9" t="s">
        <v>37</v>
      </c>
      <c r="G79" s="9" t="s">
        <v>956</v>
      </c>
      <c r="H79" s="10">
        <v>42</v>
      </c>
      <c r="I79" s="9" t="s">
        <v>39</v>
      </c>
      <c r="J79" s="9" t="s">
        <v>41</v>
      </c>
      <c r="K79" s="9" t="s">
        <v>957</v>
      </c>
      <c r="L79" s="9" t="s">
        <v>957</v>
      </c>
      <c r="M79" s="15">
        <v>20.99</v>
      </c>
      <c r="N79" s="16">
        <v>1</v>
      </c>
      <c r="O79" s="16">
        <v>6</v>
      </c>
      <c r="P79" s="17">
        <v>2.99857142857143</v>
      </c>
      <c r="Q79" s="17">
        <v>0.355</v>
      </c>
      <c r="R79" s="17">
        <v>8.4466800804829</v>
      </c>
      <c r="S79" s="17">
        <v>2.92285714285714</v>
      </c>
      <c r="T79" s="17">
        <v>1.02590420332356</v>
      </c>
      <c r="U79" s="17">
        <v>0.0757142857142901</v>
      </c>
      <c r="V79" s="22"/>
      <c r="W79" s="23" t="s">
        <v>785</v>
      </c>
    </row>
    <row r="80" ht="45" customHeight="1" spans="1:23">
      <c r="A80" s="8">
        <v>77</v>
      </c>
      <c r="B80" s="9" t="s">
        <v>960</v>
      </c>
      <c r="C80" s="9" t="s">
        <v>926</v>
      </c>
      <c r="D80" s="9" t="s">
        <v>937</v>
      </c>
      <c r="E80" s="9" t="s">
        <v>35</v>
      </c>
      <c r="F80" s="9" t="s">
        <v>37</v>
      </c>
      <c r="G80" s="9" t="s">
        <v>956</v>
      </c>
      <c r="H80" s="10">
        <v>84</v>
      </c>
      <c r="I80" s="9" t="s">
        <v>39</v>
      </c>
      <c r="J80" s="9" t="s">
        <v>41</v>
      </c>
      <c r="K80" s="9" t="s">
        <v>957</v>
      </c>
      <c r="L80" s="9" t="s">
        <v>957</v>
      </c>
      <c r="M80" s="15">
        <v>40.92</v>
      </c>
      <c r="N80" s="16">
        <v>1</v>
      </c>
      <c r="O80" s="16">
        <v>6</v>
      </c>
      <c r="P80" s="17">
        <v>2.92285714285714</v>
      </c>
      <c r="Q80" s="17">
        <v>0.355</v>
      </c>
      <c r="R80" s="17">
        <v>8.23340040241448</v>
      </c>
      <c r="S80" s="17">
        <v>2.92285714285714</v>
      </c>
      <c r="T80" s="17">
        <v>1</v>
      </c>
      <c r="U80" s="17">
        <v>0</v>
      </c>
      <c r="V80" s="22"/>
      <c r="W80" s="23" t="s">
        <v>785</v>
      </c>
    </row>
    <row r="81" ht="45" customHeight="1" spans="1:23">
      <c r="A81" s="8">
        <v>78</v>
      </c>
      <c r="B81" s="9" t="s">
        <v>961</v>
      </c>
      <c r="C81" s="9" t="s">
        <v>926</v>
      </c>
      <c r="D81" s="9" t="s">
        <v>962</v>
      </c>
      <c r="E81" s="9" t="s">
        <v>35</v>
      </c>
      <c r="F81" s="9" t="s">
        <v>963</v>
      </c>
      <c r="G81" s="9" t="s">
        <v>964</v>
      </c>
      <c r="H81" s="10">
        <v>24</v>
      </c>
      <c r="I81" s="9" t="s">
        <v>39</v>
      </c>
      <c r="J81" s="9" t="s">
        <v>41</v>
      </c>
      <c r="K81" s="9" t="s">
        <v>965</v>
      </c>
      <c r="L81" s="9" t="s">
        <v>966</v>
      </c>
      <c r="M81" s="15">
        <v>26.88</v>
      </c>
      <c r="N81" s="16">
        <v>1.4</v>
      </c>
      <c r="O81" s="16">
        <v>3</v>
      </c>
      <c r="P81" s="17">
        <v>2.4</v>
      </c>
      <c r="Q81" s="17">
        <v>0.355</v>
      </c>
      <c r="R81" s="17">
        <v>6.76056338028169</v>
      </c>
      <c r="S81" s="17">
        <v>2.36428571428571</v>
      </c>
      <c r="T81" s="17">
        <v>1.01510574018127</v>
      </c>
      <c r="U81" s="17">
        <v>0.03571428571429</v>
      </c>
      <c r="V81" s="22"/>
      <c r="W81" s="23" t="s">
        <v>785</v>
      </c>
    </row>
    <row r="82" ht="45" customHeight="1" spans="1:23">
      <c r="A82" s="8">
        <v>79</v>
      </c>
      <c r="B82" s="9" t="s">
        <v>967</v>
      </c>
      <c r="C82" s="9" t="s">
        <v>926</v>
      </c>
      <c r="D82" s="9" t="s">
        <v>962</v>
      </c>
      <c r="E82" s="9" t="s">
        <v>35</v>
      </c>
      <c r="F82" s="9" t="s">
        <v>963</v>
      </c>
      <c r="G82" s="9" t="s">
        <v>964</v>
      </c>
      <c r="H82" s="10">
        <v>27</v>
      </c>
      <c r="I82" s="9" t="s">
        <v>39</v>
      </c>
      <c r="J82" s="9" t="s">
        <v>41</v>
      </c>
      <c r="K82" s="9" t="s">
        <v>965</v>
      </c>
      <c r="L82" s="9" t="s">
        <v>966</v>
      </c>
      <c r="M82" s="15">
        <v>30.11</v>
      </c>
      <c r="N82" s="16">
        <v>1.4</v>
      </c>
      <c r="O82" s="16">
        <v>3</v>
      </c>
      <c r="P82" s="17">
        <v>2.38968253968254</v>
      </c>
      <c r="Q82" s="17">
        <v>0.355</v>
      </c>
      <c r="R82" s="17">
        <v>6.7315001117818</v>
      </c>
      <c r="S82" s="17">
        <v>2.36428571428571</v>
      </c>
      <c r="T82" s="17">
        <v>1.01074185968446</v>
      </c>
      <c r="U82" s="17">
        <v>0.0253968253968302</v>
      </c>
      <c r="V82" s="22"/>
      <c r="W82" s="23" t="s">
        <v>785</v>
      </c>
    </row>
    <row r="83" ht="45" customHeight="1" spans="1:23">
      <c r="A83" s="8">
        <v>80</v>
      </c>
      <c r="B83" s="9" t="s">
        <v>968</v>
      </c>
      <c r="C83" s="9" t="s">
        <v>926</v>
      </c>
      <c r="D83" s="9" t="s">
        <v>962</v>
      </c>
      <c r="E83" s="9" t="s">
        <v>35</v>
      </c>
      <c r="F83" s="9" t="s">
        <v>963</v>
      </c>
      <c r="G83" s="9" t="s">
        <v>964</v>
      </c>
      <c r="H83" s="10">
        <v>36</v>
      </c>
      <c r="I83" s="9" t="s">
        <v>39</v>
      </c>
      <c r="J83" s="9" t="s">
        <v>41</v>
      </c>
      <c r="K83" s="9" t="s">
        <v>965</v>
      </c>
      <c r="L83" s="9" t="s">
        <v>966</v>
      </c>
      <c r="M83" s="15">
        <v>39.72</v>
      </c>
      <c r="N83" s="16">
        <v>1.4</v>
      </c>
      <c r="O83" s="16">
        <v>3</v>
      </c>
      <c r="P83" s="17">
        <v>2.36428571428571</v>
      </c>
      <c r="Q83" s="17">
        <v>0.355</v>
      </c>
      <c r="R83" s="17">
        <v>6.6599597585513</v>
      </c>
      <c r="S83" s="17">
        <v>2.36428571428571</v>
      </c>
      <c r="T83" s="17">
        <v>1</v>
      </c>
      <c r="U83" s="17">
        <v>0</v>
      </c>
      <c r="V83" s="22"/>
      <c r="W83" s="23" t="s">
        <v>785</v>
      </c>
    </row>
    <row r="84" ht="45" customHeight="1" spans="1:23">
      <c r="A84" s="8">
        <v>81</v>
      </c>
      <c r="B84" s="9" t="s">
        <v>969</v>
      </c>
      <c r="C84" s="9" t="s">
        <v>926</v>
      </c>
      <c r="D84" s="9" t="s">
        <v>927</v>
      </c>
      <c r="E84" s="9" t="s">
        <v>35</v>
      </c>
      <c r="F84" s="9" t="s">
        <v>323</v>
      </c>
      <c r="G84" s="9" t="s">
        <v>970</v>
      </c>
      <c r="H84" s="10">
        <v>24</v>
      </c>
      <c r="I84" s="9" t="s">
        <v>61</v>
      </c>
      <c r="J84" s="9" t="s">
        <v>41</v>
      </c>
      <c r="K84" s="9" t="s">
        <v>971</v>
      </c>
      <c r="L84" s="9" t="s">
        <v>971</v>
      </c>
      <c r="M84" s="15">
        <v>18.57</v>
      </c>
      <c r="N84" s="16">
        <v>1.1</v>
      </c>
      <c r="O84" s="16">
        <v>3</v>
      </c>
      <c r="P84" s="17">
        <v>2.11022727272727</v>
      </c>
      <c r="Q84" s="17">
        <v>0.355</v>
      </c>
      <c r="R84" s="17">
        <v>5.94430217669654</v>
      </c>
      <c r="S84" s="17">
        <v>2.11022727272727</v>
      </c>
      <c r="T84" s="17">
        <v>1</v>
      </c>
      <c r="U84" s="17">
        <v>0</v>
      </c>
      <c r="V84" s="22"/>
      <c r="W84" s="23" t="s">
        <v>785</v>
      </c>
    </row>
    <row r="85" ht="45" customHeight="1" spans="1:23">
      <c r="A85" s="8">
        <v>82</v>
      </c>
      <c r="B85" s="9" t="s">
        <v>972</v>
      </c>
      <c r="C85" s="9" t="s">
        <v>926</v>
      </c>
      <c r="D85" s="9" t="s">
        <v>927</v>
      </c>
      <c r="E85" s="9" t="s">
        <v>35</v>
      </c>
      <c r="F85" s="9" t="s">
        <v>323</v>
      </c>
      <c r="G85" s="9" t="s">
        <v>944</v>
      </c>
      <c r="H85" s="10">
        <v>24</v>
      </c>
      <c r="I85" s="9" t="s">
        <v>61</v>
      </c>
      <c r="J85" s="9" t="s">
        <v>41</v>
      </c>
      <c r="K85" s="9" t="s">
        <v>971</v>
      </c>
      <c r="L85" s="9" t="s">
        <v>971</v>
      </c>
      <c r="M85" s="15">
        <v>12.38</v>
      </c>
      <c r="N85" s="16">
        <v>1.1</v>
      </c>
      <c r="O85" s="16">
        <v>6</v>
      </c>
      <c r="P85" s="17">
        <v>2.81363636363636</v>
      </c>
      <c r="Q85" s="17">
        <v>0.355</v>
      </c>
      <c r="R85" s="17">
        <v>7.92573623559538</v>
      </c>
      <c r="S85" s="17">
        <v>2.11022727272727</v>
      </c>
      <c r="T85" s="17">
        <v>1.33333333333333</v>
      </c>
      <c r="U85" s="17">
        <v>0.70340909090909</v>
      </c>
      <c r="V85" s="22" t="s">
        <v>784</v>
      </c>
      <c r="W85" s="23" t="s">
        <v>785</v>
      </c>
    </row>
    <row r="86" ht="45" customHeight="1" spans="1:23">
      <c r="A86" s="8">
        <v>83</v>
      </c>
      <c r="B86" s="9" t="s">
        <v>973</v>
      </c>
      <c r="C86" s="9" t="s">
        <v>926</v>
      </c>
      <c r="D86" s="9" t="s">
        <v>927</v>
      </c>
      <c r="E86" s="9" t="s">
        <v>35</v>
      </c>
      <c r="F86" s="9" t="s">
        <v>58</v>
      </c>
      <c r="G86" s="9" t="s">
        <v>974</v>
      </c>
      <c r="H86" s="10">
        <v>40</v>
      </c>
      <c r="I86" s="9" t="s">
        <v>61</v>
      </c>
      <c r="J86" s="9" t="s">
        <v>41</v>
      </c>
      <c r="K86" s="9" t="s">
        <v>975</v>
      </c>
      <c r="L86" s="9" t="s">
        <v>975</v>
      </c>
      <c r="M86" s="18">
        <v>24.7</v>
      </c>
      <c r="N86" s="16">
        <v>1.1</v>
      </c>
      <c r="O86" s="16">
        <v>6</v>
      </c>
      <c r="P86" s="17">
        <v>3.36818181818182</v>
      </c>
      <c r="Q86" s="17">
        <v>0.355</v>
      </c>
      <c r="R86" s="17">
        <v>9.48783610755442</v>
      </c>
      <c r="S86" s="17">
        <v>3.36818181818182</v>
      </c>
      <c r="T86" s="17">
        <v>1</v>
      </c>
      <c r="U86" s="17">
        <v>0</v>
      </c>
      <c r="V86" s="22"/>
      <c r="W86" s="23" t="s">
        <v>785</v>
      </c>
    </row>
    <row r="87" ht="45" customHeight="1" spans="1:23">
      <c r="A87" s="8">
        <v>84</v>
      </c>
      <c r="B87" s="9" t="s">
        <v>976</v>
      </c>
      <c r="C87" s="9" t="s">
        <v>926</v>
      </c>
      <c r="D87" s="9" t="s">
        <v>977</v>
      </c>
      <c r="E87" s="9" t="s">
        <v>35</v>
      </c>
      <c r="F87" s="9" t="s">
        <v>486</v>
      </c>
      <c r="G87" s="9" t="s">
        <v>929</v>
      </c>
      <c r="H87" s="10">
        <v>36</v>
      </c>
      <c r="I87" s="9" t="s">
        <v>61</v>
      </c>
      <c r="J87" s="9" t="s">
        <v>41</v>
      </c>
      <c r="K87" s="9" t="s">
        <v>978</v>
      </c>
      <c r="L87" s="9" t="s">
        <v>978</v>
      </c>
      <c r="M87" s="15">
        <v>24.42</v>
      </c>
      <c r="N87" s="16">
        <v>1.2</v>
      </c>
      <c r="O87" s="16">
        <v>3</v>
      </c>
      <c r="P87" s="17">
        <v>1.69583333333333</v>
      </c>
      <c r="Q87" s="17">
        <v>0.355</v>
      </c>
      <c r="R87" s="17">
        <v>4.77699530516431</v>
      </c>
      <c r="S87" s="17">
        <v>1.69583333333333</v>
      </c>
      <c r="T87" s="17">
        <v>1</v>
      </c>
      <c r="U87" s="17">
        <v>0</v>
      </c>
      <c r="V87" s="22"/>
      <c r="W87" s="23" t="s">
        <v>785</v>
      </c>
    </row>
    <row r="88" ht="45" customHeight="1" spans="1:23">
      <c r="A88" s="8">
        <v>85</v>
      </c>
      <c r="B88" s="9" t="s">
        <v>979</v>
      </c>
      <c r="C88" s="9" t="s">
        <v>926</v>
      </c>
      <c r="D88" s="9" t="s">
        <v>937</v>
      </c>
      <c r="E88" s="9" t="s">
        <v>35</v>
      </c>
      <c r="F88" s="9" t="s">
        <v>37</v>
      </c>
      <c r="G88" s="9" t="s">
        <v>980</v>
      </c>
      <c r="H88" s="10">
        <v>20</v>
      </c>
      <c r="I88" s="9" t="s">
        <v>39</v>
      </c>
      <c r="J88" s="9" t="s">
        <v>128</v>
      </c>
      <c r="K88" s="9" t="s">
        <v>981</v>
      </c>
      <c r="L88" s="9" t="s">
        <v>981</v>
      </c>
      <c r="M88" s="15">
        <v>17.37</v>
      </c>
      <c r="N88" s="16">
        <v>1</v>
      </c>
      <c r="O88" s="16">
        <v>3</v>
      </c>
      <c r="P88" s="17">
        <v>2.6055</v>
      </c>
      <c r="Q88" s="17">
        <v>0.355</v>
      </c>
      <c r="R88" s="17">
        <v>7.33943661971831</v>
      </c>
      <c r="S88" s="17">
        <v>2.54916666666667</v>
      </c>
      <c r="T88" s="17">
        <v>1.02209872507355</v>
      </c>
      <c r="U88" s="17">
        <v>0.0563333333333302</v>
      </c>
      <c r="V88" s="22"/>
      <c r="W88" s="23" t="s">
        <v>785</v>
      </c>
    </row>
    <row r="89" ht="45" customHeight="1" spans="1:23">
      <c r="A89" s="8">
        <v>86</v>
      </c>
      <c r="B89" s="9" t="s">
        <v>982</v>
      </c>
      <c r="C89" s="9" t="s">
        <v>926</v>
      </c>
      <c r="D89" s="9" t="s">
        <v>937</v>
      </c>
      <c r="E89" s="9" t="s">
        <v>35</v>
      </c>
      <c r="F89" s="9" t="s">
        <v>37</v>
      </c>
      <c r="G89" s="9" t="s">
        <v>980</v>
      </c>
      <c r="H89" s="10">
        <v>36</v>
      </c>
      <c r="I89" s="9" t="s">
        <v>39</v>
      </c>
      <c r="J89" s="9" t="s">
        <v>128</v>
      </c>
      <c r="K89" s="9" t="s">
        <v>981</v>
      </c>
      <c r="L89" s="9" t="s">
        <v>981</v>
      </c>
      <c r="M89" s="15">
        <v>30.59</v>
      </c>
      <c r="N89" s="16">
        <v>1</v>
      </c>
      <c r="O89" s="16">
        <v>3</v>
      </c>
      <c r="P89" s="17">
        <v>2.54916666666667</v>
      </c>
      <c r="Q89" s="17">
        <v>0.355</v>
      </c>
      <c r="R89" s="17">
        <v>7.18075117370893</v>
      </c>
      <c r="S89" s="17">
        <v>2.54916666666667</v>
      </c>
      <c r="T89" s="17">
        <v>1</v>
      </c>
      <c r="U89" s="17">
        <v>0</v>
      </c>
      <c r="V89" s="22"/>
      <c r="W89" s="23" t="s">
        <v>785</v>
      </c>
    </row>
    <row r="90" ht="45" customHeight="1" spans="1:23">
      <c r="A90" s="8">
        <v>87</v>
      </c>
      <c r="B90" s="9" t="s">
        <v>983</v>
      </c>
      <c r="C90" s="9" t="s">
        <v>926</v>
      </c>
      <c r="D90" s="9" t="s">
        <v>937</v>
      </c>
      <c r="E90" s="9" t="s">
        <v>35</v>
      </c>
      <c r="F90" s="9" t="s">
        <v>37</v>
      </c>
      <c r="G90" s="9" t="s">
        <v>984</v>
      </c>
      <c r="H90" s="10">
        <v>30</v>
      </c>
      <c r="I90" s="9" t="s">
        <v>39</v>
      </c>
      <c r="J90" s="9" t="s">
        <v>41</v>
      </c>
      <c r="K90" s="9" t="s">
        <v>985</v>
      </c>
      <c r="L90" s="9" t="s">
        <v>985</v>
      </c>
      <c r="M90" s="15">
        <v>23.96</v>
      </c>
      <c r="N90" s="16">
        <v>1</v>
      </c>
      <c r="O90" s="16">
        <v>3</v>
      </c>
      <c r="P90" s="17">
        <v>2.396</v>
      </c>
      <c r="Q90" s="17">
        <v>0.355</v>
      </c>
      <c r="R90" s="17">
        <v>6.74929577464789</v>
      </c>
      <c r="S90" s="17">
        <v>2.396</v>
      </c>
      <c r="T90" s="17">
        <v>1</v>
      </c>
      <c r="U90" s="17">
        <v>0</v>
      </c>
      <c r="V90" s="22"/>
      <c r="W90" s="23" t="s">
        <v>785</v>
      </c>
    </row>
    <row r="91" ht="45" customHeight="1" spans="1:23">
      <c r="A91" s="8">
        <v>88</v>
      </c>
      <c r="B91" s="9" t="s">
        <v>986</v>
      </c>
      <c r="C91" s="9" t="s">
        <v>926</v>
      </c>
      <c r="D91" s="9" t="s">
        <v>927</v>
      </c>
      <c r="E91" s="9" t="s">
        <v>35</v>
      </c>
      <c r="F91" s="9" t="s">
        <v>928</v>
      </c>
      <c r="G91" s="9" t="s">
        <v>929</v>
      </c>
      <c r="H91" s="10">
        <v>24</v>
      </c>
      <c r="I91" s="9" t="s">
        <v>61</v>
      </c>
      <c r="J91" s="9" t="s">
        <v>41</v>
      </c>
      <c r="K91" s="9" t="s">
        <v>987</v>
      </c>
      <c r="L91" s="9" t="s">
        <v>987</v>
      </c>
      <c r="M91" s="15">
        <v>30.34</v>
      </c>
      <c r="N91" s="16">
        <v>1.1</v>
      </c>
      <c r="O91" s="16">
        <v>3</v>
      </c>
      <c r="P91" s="17">
        <v>3.44772727272727</v>
      </c>
      <c r="Q91" s="17">
        <v>0.355</v>
      </c>
      <c r="R91" s="17">
        <v>9.71190781049935</v>
      </c>
      <c r="S91" s="17">
        <v>3.44772727272727</v>
      </c>
      <c r="T91" s="17">
        <v>1</v>
      </c>
      <c r="U91" s="17">
        <v>0</v>
      </c>
      <c r="V91" s="22"/>
      <c r="W91" s="23" t="s">
        <v>785</v>
      </c>
    </row>
    <row r="92" ht="45" customHeight="1" spans="1:23">
      <c r="A92" s="8">
        <v>89</v>
      </c>
      <c r="B92" s="9" t="s">
        <v>988</v>
      </c>
      <c r="C92" s="9" t="s">
        <v>926</v>
      </c>
      <c r="D92" s="9" t="s">
        <v>927</v>
      </c>
      <c r="E92" s="9" t="s">
        <v>35</v>
      </c>
      <c r="F92" s="9" t="s">
        <v>323</v>
      </c>
      <c r="G92" s="9" t="s">
        <v>944</v>
      </c>
      <c r="H92" s="10">
        <v>24</v>
      </c>
      <c r="I92" s="9" t="s">
        <v>61</v>
      </c>
      <c r="J92" s="9" t="s">
        <v>41</v>
      </c>
      <c r="K92" s="9" t="s">
        <v>989</v>
      </c>
      <c r="L92" s="9" t="s">
        <v>989</v>
      </c>
      <c r="M92" s="15">
        <v>8.28</v>
      </c>
      <c r="N92" s="16">
        <v>1.1</v>
      </c>
      <c r="O92" s="16">
        <v>6</v>
      </c>
      <c r="P92" s="17">
        <v>1.88181818181818</v>
      </c>
      <c r="Q92" s="17">
        <v>0.355</v>
      </c>
      <c r="R92" s="17">
        <v>5.30089628681178</v>
      </c>
      <c r="S92" s="17">
        <v>1.88181818181818</v>
      </c>
      <c r="T92" s="17">
        <v>1</v>
      </c>
      <c r="U92" s="17">
        <v>0</v>
      </c>
      <c r="V92" s="22"/>
      <c r="W92" s="23" t="s">
        <v>785</v>
      </c>
    </row>
    <row r="93" ht="45" customHeight="1" spans="1:23">
      <c r="A93" s="8">
        <v>90</v>
      </c>
      <c r="B93" s="9" t="s">
        <v>990</v>
      </c>
      <c r="C93" s="9" t="s">
        <v>926</v>
      </c>
      <c r="D93" s="9" t="s">
        <v>927</v>
      </c>
      <c r="E93" s="9" t="s">
        <v>35</v>
      </c>
      <c r="F93" s="9" t="s">
        <v>58</v>
      </c>
      <c r="G93" s="9" t="s">
        <v>991</v>
      </c>
      <c r="H93" s="10">
        <v>24</v>
      </c>
      <c r="I93" s="9" t="s">
        <v>61</v>
      </c>
      <c r="J93" s="9" t="s">
        <v>41</v>
      </c>
      <c r="K93" s="9" t="s">
        <v>992</v>
      </c>
      <c r="L93" s="9" t="s">
        <v>992</v>
      </c>
      <c r="M93" s="15">
        <v>7.72</v>
      </c>
      <c r="N93" s="16">
        <v>1.1</v>
      </c>
      <c r="O93" s="16">
        <v>6</v>
      </c>
      <c r="P93" s="17">
        <v>1.75454545454545</v>
      </c>
      <c r="Q93" s="17">
        <v>0.355</v>
      </c>
      <c r="R93" s="17">
        <v>4.94238156209986</v>
      </c>
      <c r="S93" s="17">
        <v>1.71022727272727</v>
      </c>
      <c r="T93" s="17">
        <v>1.02591362126246</v>
      </c>
      <c r="U93" s="17">
        <v>0.0443181818181799</v>
      </c>
      <c r="V93" s="22"/>
      <c r="W93" s="23" t="s">
        <v>785</v>
      </c>
    </row>
    <row r="94" ht="45" customHeight="1" spans="1:23">
      <c r="A94" s="8">
        <v>91</v>
      </c>
      <c r="B94" s="9" t="s">
        <v>993</v>
      </c>
      <c r="C94" s="9" t="s">
        <v>926</v>
      </c>
      <c r="D94" s="9" t="s">
        <v>927</v>
      </c>
      <c r="E94" s="9" t="s">
        <v>35</v>
      </c>
      <c r="F94" s="9" t="s">
        <v>58</v>
      </c>
      <c r="G94" s="9" t="s">
        <v>991</v>
      </c>
      <c r="H94" s="10">
        <v>48</v>
      </c>
      <c r="I94" s="9" t="s">
        <v>61</v>
      </c>
      <c r="J94" s="9" t="s">
        <v>41</v>
      </c>
      <c r="K94" s="9" t="s">
        <v>992</v>
      </c>
      <c r="L94" s="9" t="s">
        <v>992</v>
      </c>
      <c r="M94" s="15">
        <v>15.05</v>
      </c>
      <c r="N94" s="16">
        <v>1.1</v>
      </c>
      <c r="O94" s="16">
        <v>6</v>
      </c>
      <c r="P94" s="17">
        <v>1.71022727272727</v>
      </c>
      <c r="Q94" s="17">
        <v>0.355</v>
      </c>
      <c r="R94" s="17">
        <v>4.81754161331625</v>
      </c>
      <c r="S94" s="17">
        <v>1.71022727272727</v>
      </c>
      <c r="T94" s="17">
        <v>1</v>
      </c>
      <c r="U94" s="17">
        <v>0</v>
      </c>
      <c r="V94" s="22"/>
      <c r="W94" s="23" t="s">
        <v>785</v>
      </c>
    </row>
    <row r="95" ht="45" customHeight="1" spans="1:23">
      <c r="A95" s="8">
        <v>92</v>
      </c>
      <c r="B95" s="9" t="s">
        <v>994</v>
      </c>
      <c r="C95" s="9" t="s">
        <v>926</v>
      </c>
      <c r="D95" s="9" t="s">
        <v>927</v>
      </c>
      <c r="E95" s="9" t="s">
        <v>35</v>
      </c>
      <c r="F95" s="9" t="s">
        <v>58</v>
      </c>
      <c r="G95" s="9" t="s">
        <v>944</v>
      </c>
      <c r="H95" s="10">
        <v>24</v>
      </c>
      <c r="I95" s="9" t="s">
        <v>61</v>
      </c>
      <c r="J95" s="9" t="s">
        <v>41</v>
      </c>
      <c r="K95" s="9" t="s">
        <v>995</v>
      </c>
      <c r="L95" s="9" t="s">
        <v>995</v>
      </c>
      <c r="M95" s="18">
        <v>5.6</v>
      </c>
      <c r="N95" s="16">
        <v>1.1</v>
      </c>
      <c r="O95" s="16">
        <v>6</v>
      </c>
      <c r="P95" s="17">
        <v>1.27272727272727</v>
      </c>
      <c r="Q95" s="17">
        <v>0.355</v>
      </c>
      <c r="R95" s="17">
        <v>3.58514724711907</v>
      </c>
      <c r="S95" s="17">
        <v>1.27272727272727</v>
      </c>
      <c r="T95" s="17">
        <v>1</v>
      </c>
      <c r="U95" s="17">
        <v>0</v>
      </c>
      <c r="V95" s="22"/>
      <c r="W95" s="23" t="s">
        <v>785</v>
      </c>
    </row>
    <row r="96" ht="45" customHeight="1" spans="1:23">
      <c r="A96" s="8">
        <v>93</v>
      </c>
      <c r="B96" s="9" t="s">
        <v>996</v>
      </c>
      <c r="C96" s="9" t="s">
        <v>926</v>
      </c>
      <c r="D96" s="9" t="s">
        <v>927</v>
      </c>
      <c r="E96" s="9" t="s">
        <v>35</v>
      </c>
      <c r="F96" s="9" t="s">
        <v>997</v>
      </c>
      <c r="G96" s="9" t="s">
        <v>998</v>
      </c>
      <c r="H96" s="10">
        <v>90</v>
      </c>
      <c r="I96" s="9" t="s">
        <v>61</v>
      </c>
      <c r="J96" s="9" t="s">
        <v>41</v>
      </c>
      <c r="K96" s="9" t="s">
        <v>999</v>
      </c>
      <c r="L96" s="9" t="s">
        <v>999</v>
      </c>
      <c r="M96" s="18">
        <v>60.2</v>
      </c>
      <c r="N96" s="16">
        <v>1.1</v>
      </c>
      <c r="O96" s="16">
        <v>6</v>
      </c>
      <c r="P96" s="17">
        <v>3.64848484848485</v>
      </c>
      <c r="Q96" s="17">
        <v>0.355</v>
      </c>
      <c r="R96" s="17">
        <v>10.277422108408</v>
      </c>
      <c r="S96" s="17">
        <v>3.57272727272727</v>
      </c>
      <c r="T96" s="17">
        <v>1.02120441051739</v>
      </c>
      <c r="U96" s="17">
        <v>0.0757575757575801</v>
      </c>
      <c r="V96" s="22" t="s">
        <v>784</v>
      </c>
      <c r="W96" s="23" t="s">
        <v>785</v>
      </c>
    </row>
    <row r="97" ht="45" customHeight="1" spans="1:23">
      <c r="A97" s="8">
        <v>94</v>
      </c>
      <c r="B97" s="9" t="s">
        <v>1000</v>
      </c>
      <c r="C97" s="9" t="s">
        <v>926</v>
      </c>
      <c r="D97" s="9" t="s">
        <v>927</v>
      </c>
      <c r="E97" s="9" t="s">
        <v>35</v>
      </c>
      <c r="F97" s="9" t="s">
        <v>323</v>
      </c>
      <c r="G97" s="9" t="s">
        <v>1001</v>
      </c>
      <c r="H97" s="10">
        <v>45</v>
      </c>
      <c r="I97" s="9" t="s">
        <v>61</v>
      </c>
      <c r="J97" s="9" t="s">
        <v>41</v>
      </c>
      <c r="K97" s="9" t="s">
        <v>999</v>
      </c>
      <c r="L97" s="9" t="s">
        <v>999</v>
      </c>
      <c r="M97" s="15">
        <v>58.95</v>
      </c>
      <c r="N97" s="16">
        <v>1.1</v>
      </c>
      <c r="O97" s="16">
        <v>3</v>
      </c>
      <c r="P97" s="17">
        <v>3.57272727272727</v>
      </c>
      <c r="Q97" s="17">
        <v>0.355</v>
      </c>
      <c r="R97" s="17">
        <v>10.0640204865557</v>
      </c>
      <c r="S97" s="17">
        <v>3.57272727272727</v>
      </c>
      <c r="T97" s="17">
        <v>1</v>
      </c>
      <c r="U97" s="17">
        <v>0</v>
      </c>
      <c r="V97" s="22"/>
      <c r="W97" s="23" t="s">
        <v>785</v>
      </c>
    </row>
    <row r="98" ht="45" customHeight="1" spans="1:23">
      <c r="A98" s="8">
        <v>95</v>
      </c>
      <c r="B98" s="9" t="s">
        <v>1002</v>
      </c>
      <c r="C98" s="9" t="s">
        <v>926</v>
      </c>
      <c r="D98" s="9" t="s">
        <v>962</v>
      </c>
      <c r="E98" s="9" t="s">
        <v>35</v>
      </c>
      <c r="F98" s="9" t="s">
        <v>963</v>
      </c>
      <c r="G98" s="9" t="s">
        <v>1003</v>
      </c>
      <c r="H98" s="10">
        <v>24</v>
      </c>
      <c r="I98" s="9" t="s">
        <v>39</v>
      </c>
      <c r="J98" s="9" t="s">
        <v>41</v>
      </c>
      <c r="K98" s="9" t="s">
        <v>316</v>
      </c>
      <c r="L98" s="9" t="s">
        <v>316</v>
      </c>
      <c r="M98" s="18">
        <v>21.2</v>
      </c>
      <c r="N98" s="16">
        <v>1.4</v>
      </c>
      <c r="O98" s="16">
        <v>3</v>
      </c>
      <c r="P98" s="17">
        <v>1.89285714285714</v>
      </c>
      <c r="Q98" s="17">
        <v>0.355</v>
      </c>
      <c r="R98" s="17">
        <v>5.33199195171025</v>
      </c>
      <c r="S98" s="17">
        <v>1.89285714285714</v>
      </c>
      <c r="T98" s="17">
        <v>1</v>
      </c>
      <c r="U98" s="17">
        <v>0</v>
      </c>
      <c r="V98" s="22"/>
      <c r="W98" s="23" t="s">
        <v>785</v>
      </c>
    </row>
    <row r="99" ht="45" customHeight="1" spans="1:23">
      <c r="A99" s="8">
        <v>96</v>
      </c>
      <c r="B99" s="9" t="s">
        <v>1004</v>
      </c>
      <c r="C99" s="9" t="s">
        <v>926</v>
      </c>
      <c r="D99" s="9" t="s">
        <v>927</v>
      </c>
      <c r="E99" s="9" t="s">
        <v>35</v>
      </c>
      <c r="F99" s="9" t="s">
        <v>928</v>
      </c>
      <c r="G99" s="9" t="s">
        <v>1005</v>
      </c>
      <c r="H99" s="10">
        <v>24</v>
      </c>
      <c r="I99" s="9" t="s">
        <v>61</v>
      </c>
      <c r="J99" s="9" t="s">
        <v>41</v>
      </c>
      <c r="K99" s="9" t="s">
        <v>367</v>
      </c>
      <c r="L99" s="9" t="s">
        <v>367</v>
      </c>
      <c r="M99" s="18">
        <v>9.7</v>
      </c>
      <c r="N99" s="16">
        <v>1.1</v>
      </c>
      <c r="O99" s="16">
        <v>6</v>
      </c>
      <c r="P99" s="17">
        <v>2.20454545454545</v>
      </c>
      <c r="Q99" s="17">
        <v>0.355</v>
      </c>
      <c r="R99" s="17">
        <v>6.20998719590268</v>
      </c>
      <c r="S99" s="17">
        <v>2.20454545454545</v>
      </c>
      <c r="T99" s="17">
        <v>1</v>
      </c>
      <c r="U99" s="17">
        <v>0</v>
      </c>
      <c r="V99" s="22"/>
      <c r="W99" s="23" t="s">
        <v>785</v>
      </c>
    </row>
    <row r="100" ht="45" customHeight="1" spans="1:23">
      <c r="A100" s="8">
        <v>97</v>
      </c>
      <c r="B100" s="9" t="s">
        <v>1006</v>
      </c>
      <c r="C100" s="9" t="s">
        <v>926</v>
      </c>
      <c r="D100" s="9" t="s">
        <v>927</v>
      </c>
      <c r="E100" s="9" t="s">
        <v>35</v>
      </c>
      <c r="F100" s="9" t="s">
        <v>58</v>
      </c>
      <c r="G100" s="9" t="s">
        <v>944</v>
      </c>
      <c r="H100" s="10">
        <v>24</v>
      </c>
      <c r="I100" s="9" t="s">
        <v>61</v>
      </c>
      <c r="J100" s="9" t="s">
        <v>41</v>
      </c>
      <c r="K100" s="9" t="s">
        <v>1007</v>
      </c>
      <c r="L100" s="9" t="s">
        <v>1007</v>
      </c>
      <c r="M100" s="15">
        <v>7.99</v>
      </c>
      <c r="N100" s="16">
        <v>1.1</v>
      </c>
      <c r="O100" s="16">
        <v>6</v>
      </c>
      <c r="P100" s="17">
        <v>1.81590909090909</v>
      </c>
      <c r="Q100" s="17">
        <v>0.355</v>
      </c>
      <c r="R100" s="17">
        <v>5.11523687580025</v>
      </c>
      <c r="S100" s="17">
        <v>1.81590909090909</v>
      </c>
      <c r="T100" s="17">
        <v>1</v>
      </c>
      <c r="U100" s="17">
        <v>0</v>
      </c>
      <c r="V100" s="22"/>
      <c r="W100" s="23" t="s">
        <v>785</v>
      </c>
    </row>
    <row r="101" ht="45" customHeight="1" spans="1:23">
      <c r="A101" s="8">
        <v>98</v>
      </c>
      <c r="B101" s="9" t="s">
        <v>1008</v>
      </c>
      <c r="C101" s="9" t="s">
        <v>926</v>
      </c>
      <c r="D101" s="9" t="s">
        <v>927</v>
      </c>
      <c r="E101" s="9" t="s">
        <v>35</v>
      </c>
      <c r="F101" s="9" t="s">
        <v>928</v>
      </c>
      <c r="G101" s="9" t="s">
        <v>1009</v>
      </c>
      <c r="H101" s="10">
        <v>24</v>
      </c>
      <c r="I101" s="9" t="s">
        <v>61</v>
      </c>
      <c r="J101" s="9" t="s">
        <v>41</v>
      </c>
      <c r="K101" s="9" t="s">
        <v>1010</v>
      </c>
      <c r="L101" s="9" t="s">
        <v>1011</v>
      </c>
      <c r="M101" s="15">
        <v>6.97</v>
      </c>
      <c r="N101" s="16">
        <v>1.1</v>
      </c>
      <c r="O101" s="16">
        <v>6</v>
      </c>
      <c r="P101" s="17">
        <v>1.58409090909091</v>
      </c>
      <c r="Q101" s="17">
        <v>0.355</v>
      </c>
      <c r="R101" s="17">
        <v>4.46222791293214</v>
      </c>
      <c r="S101" s="17">
        <v>1.58409090909091</v>
      </c>
      <c r="T101" s="17">
        <v>1</v>
      </c>
      <c r="U101" s="17">
        <v>0</v>
      </c>
      <c r="V101" s="22"/>
      <c r="W101" s="23" t="s">
        <v>785</v>
      </c>
    </row>
    <row r="102" ht="45" customHeight="1" spans="1:23">
      <c r="A102" s="8">
        <v>99</v>
      </c>
      <c r="B102" s="9" t="s">
        <v>1012</v>
      </c>
      <c r="C102" s="9" t="s">
        <v>926</v>
      </c>
      <c r="D102" s="9" t="s">
        <v>937</v>
      </c>
      <c r="E102" s="9" t="s">
        <v>35</v>
      </c>
      <c r="F102" s="9" t="s">
        <v>37</v>
      </c>
      <c r="G102" s="9" t="s">
        <v>1013</v>
      </c>
      <c r="H102" s="10">
        <v>24</v>
      </c>
      <c r="I102" s="9" t="s">
        <v>39</v>
      </c>
      <c r="J102" s="9" t="s">
        <v>41</v>
      </c>
      <c r="K102" s="9" t="s">
        <v>1014</v>
      </c>
      <c r="L102" s="9" t="s">
        <v>1014</v>
      </c>
      <c r="M102" s="15">
        <v>14.52</v>
      </c>
      <c r="N102" s="16">
        <v>1</v>
      </c>
      <c r="O102" s="16">
        <v>3</v>
      </c>
      <c r="P102" s="17">
        <v>1.815</v>
      </c>
      <c r="Q102" s="17">
        <v>0.355</v>
      </c>
      <c r="R102" s="17">
        <v>5.11267605633803</v>
      </c>
      <c r="S102" s="17">
        <v>1.77</v>
      </c>
      <c r="T102" s="17">
        <v>1.02542372881356</v>
      </c>
      <c r="U102" s="17">
        <v>0.0449999999999999</v>
      </c>
      <c r="V102" s="22"/>
      <c r="W102" s="23" t="s">
        <v>785</v>
      </c>
    </row>
    <row r="103" ht="45" customHeight="1" spans="1:23">
      <c r="A103" s="8">
        <v>100</v>
      </c>
      <c r="B103" s="9" t="s">
        <v>1015</v>
      </c>
      <c r="C103" s="9" t="s">
        <v>926</v>
      </c>
      <c r="D103" s="9" t="s">
        <v>937</v>
      </c>
      <c r="E103" s="9" t="s">
        <v>35</v>
      </c>
      <c r="F103" s="9" t="s">
        <v>37</v>
      </c>
      <c r="G103" s="9" t="s">
        <v>1013</v>
      </c>
      <c r="H103" s="10">
        <v>48</v>
      </c>
      <c r="I103" s="9" t="s">
        <v>39</v>
      </c>
      <c r="J103" s="9" t="s">
        <v>41</v>
      </c>
      <c r="K103" s="9" t="s">
        <v>1014</v>
      </c>
      <c r="L103" s="9" t="s">
        <v>1014</v>
      </c>
      <c r="M103" s="15">
        <v>28.32</v>
      </c>
      <c r="N103" s="16">
        <v>1</v>
      </c>
      <c r="O103" s="16">
        <v>3</v>
      </c>
      <c r="P103" s="17">
        <v>1.77</v>
      </c>
      <c r="Q103" s="17">
        <v>0.355</v>
      </c>
      <c r="R103" s="17">
        <v>4.98591549295775</v>
      </c>
      <c r="S103" s="17">
        <v>1.77</v>
      </c>
      <c r="T103" s="17">
        <v>1</v>
      </c>
      <c r="U103" s="17">
        <v>0</v>
      </c>
      <c r="V103" s="22"/>
      <c r="W103" s="23" t="s">
        <v>785</v>
      </c>
    </row>
    <row r="104" ht="45" customHeight="1" spans="1:23">
      <c r="A104" s="8">
        <v>101</v>
      </c>
      <c r="B104" s="9" t="s">
        <v>1016</v>
      </c>
      <c r="C104" s="9" t="s">
        <v>926</v>
      </c>
      <c r="D104" s="9" t="s">
        <v>937</v>
      </c>
      <c r="E104" s="9" t="s">
        <v>35</v>
      </c>
      <c r="F104" s="9" t="s">
        <v>37</v>
      </c>
      <c r="G104" s="9" t="s">
        <v>1017</v>
      </c>
      <c r="H104" s="10">
        <v>12</v>
      </c>
      <c r="I104" s="9" t="s">
        <v>39</v>
      </c>
      <c r="J104" s="9" t="s">
        <v>41</v>
      </c>
      <c r="K104" s="9" t="s">
        <v>1018</v>
      </c>
      <c r="L104" s="9" t="s">
        <v>1018</v>
      </c>
      <c r="M104" s="15">
        <v>2.87</v>
      </c>
      <c r="N104" s="16">
        <v>1</v>
      </c>
      <c r="O104" s="16">
        <v>6</v>
      </c>
      <c r="P104" s="17">
        <v>1.435</v>
      </c>
      <c r="Q104" s="17">
        <v>0.355</v>
      </c>
      <c r="R104" s="17">
        <v>4.04225352112676</v>
      </c>
      <c r="S104" s="17">
        <v>1.37666666666667</v>
      </c>
      <c r="T104" s="17">
        <v>1.04237288135593</v>
      </c>
      <c r="U104" s="17">
        <v>0.05833333333333</v>
      </c>
      <c r="V104" s="22"/>
      <c r="W104" s="23" t="s">
        <v>785</v>
      </c>
    </row>
    <row r="105" ht="45" customHeight="1" spans="1:23">
      <c r="A105" s="8">
        <v>102</v>
      </c>
      <c r="B105" s="9" t="s">
        <v>1019</v>
      </c>
      <c r="C105" s="9" t="s">
        <v>926</v>
      </c>
      <c r="D105" s="9" t="s">
        <v>937</v>
      </c>
      <c r="E105" s="9" t="s">
        <v>35</v>
      </c>
      <c r="F105" s="9" t="s">
        <v>37</v>
      </c>
      <c r="G105" s="9" t="s">
        <v>1017</v>
      </c>
      <c r="H105" s="10">
        <v>36</v>
      </c>
      <c r="I105" s="9" t="s">
        <v>39</v>
      </c>
      <c r="J105" s="9" t="s">
        <v>41</v>
      </c>
      <c r="K105" s="9" t="s">
        <v>1018</v>
      </c>
      <c r="L105" s="9" t="s">
        <v>1018</v>
      </c>
      <c r="M105" s="15">
        <v>8.26</v>
      </c>
      <c r="N105" s="16">
        <v>1</v>
      </c>
      <c r="O105" s="16">
        <v>6</v>
      </c>
      <c r="P105" s="17">
        <v>1.37666666666667</v>
      </c>
      <c r="Q105" s="17">
        <v>0.355</v>
      </c>
      <c r="R105" s="17">
        <v>3.87793427230048</v>
      </c>
      <c r="S105" s="17">
        <v>1.37666666666667</v>
      </c>
      <c r="T105" s="17">
        <v>1</v>
      </c>
      <c r="U105" s="17">
        <v>0</v>
      </c>
      <c r="V105" s="22"/>
      <c r="W105" s="23" t="s">
        <v>785</v>
      </c>
    </row>
    <row r="106" ht="45" customHeight="1" spans="1:23">
      <c r="A106" s="8">
        <v>103</v>
      </c>
      <c r="B106" s="9" t="s">
        <v>1020</v>
      </c>
      <c r="C106" s="9" t="s">
        <v>926</v>
      </c>
      <c r="D106" s="9" t="s">
        <v>937</v>
      </c>
      <c r="E106" s="9" t="s">
        <v>35</v>
      </c>
      <c r="F106" s="9" t="s">
        <v>1021</v>
      </c>
      <c r="G106" s="9" t="s">
        <v>1017</v>
      </c>
      <c r="H106" s="10">
        <v>20</v>
      </c>
      <c r="I106" s="9" t="s">
        <v>39</v>
      </c>
      <c r="J106" s="9" t="s">
        <v>41</v>
      </c>
      <c r="K106" s="9" t="s">
        <v>1018</v>
      </c>
      <c r="L106" s="9" t="s">
        <v>1018</v>
      </c>
      <c r="M106" s="15">
        <v>4.69</v>
      </c>
      <c r="N106" s="16">
        <v>1</v>
      </c>
      <c r="O106" s="16">
        <v>6</v>
      </c>
      <c r="P106" s="17">
        <v>1.407</v>
      </c>
      <c r="Q106" s="17">
        <v>0.355</v>
      </c>
      <c r="R106" s="17">
        <v>3.96338028169014</v>
      </c>
      <c r="S106" s="17">
        <v>1.37666666666667</v>
      </c>
      <c r="T106" s="17">
        <v>1.02203389830508</v>
      </c>
      <c r="U106" s="17">
        <v>0.03033333333333</v>
      </c>
      <c r="V106" s="22"/>
      <c r="W106" s="23" t="s">
        <v>785</v>
      </c>
    </row>
    <row r="107" ht="45" customHeight="1" spans="1:23">
      <c r="A107" s="8">
        <v>104</v>
      </c>
      <c r="B107" s="9" t="s">
        <v>1022</v>
      </c>
      <c r="C107" s="9" t="s">
        <v>926</v>
      </c>
      <c r="D107" s="9" t="s">
        <v>927</v>
      </c>
      <c r="E107" s="9" t="s">
        <v>35</v>
      </c>
      <c r="F107" s="9" t="s">
        <v>928</v>
      </c>
      <c r="G107" s="9" t="s">
        <v>929</v>
      </c>
      <c r="H107" s="10">
        <v>36</v>
      </c>
      <c r="I107" s="9" t="s">
        <v>61</v>
      </c>
      <c r="J107" s="9" t="s">
        <v>41</v>
      </c>
      <c r="K107" s="9" t="s">
        <v>1018</v>
      </c>
      <c r="L107" s="9" t="s">
        <v>1018</v>
      </c>
      <c r="M107" s="15">
        <v>18.96</v>
      </c>
      <c r="N107" s="16">
        <v>1.1</v>
      </c>
      <c r="O107" s="16">
        <v>3</v>
      </c>
      <c r="P107" s="17">
        <v>1.43636363636364</v>
      </c>
      <c r="Q107" s="17">
        <v>0.355</v>
      </c>
      <c r="R107" s="17">
        <v>4.04609475032011</v>
      </c>
      <c r="S107" s="17">
        <v>1.37666666666667</v>
      </c>
      <c r="T107" s="17">
        <v>1.04336341624477</v>
      </c>
      <c r="U107" s="17">
        <v>0.05969696969697</v>
      </c>
      <c r="V107" s="22" t="s">
        <v>784</v>
      </c>
      <c r="W107" s="23" t="s">
        <v>785</v>
      </c>
    </row>
    <row r="108" ht="45" customHeight="1" spans="1:23">
      <c r="A108" s="8">
        <v>105</v>
      </c>
      <c r="B108" s="9" t="s">
        <v>1023</v>
      </c>
      <c r="C108" s="9" t="s">
        <v>926</v>
      </c>
      <c r="D108" s="9" t="s">
        <v>927</v>
      </c>
      <c r="E108" s="9" t="s">
        <v>35</v>
      </c>
      <c r="F108" s="9" t="s">
        <v>323</v>
      </c>
      <c r="G108" s="9" t="s">
        <v>929</v>
      </c>
      <c r="H108" s="10">
        <v>24</v>
      </c>
      <c r="I108" s="9" t="s">
        <v>61</v>
      </c>
      <c r="J108" s="9" t="s">
        <v>41</v>
      </c>
      <c r="K108" s="9" t="s">
        <v>1024</v>
      </c>
      <c r="L108" s="9" t="s">
        <v>1025</v>
      </c>
      <c r="M108" s="18">
        <v>17.8</v>
      </c>
      <c r="N108" s="16">
        <v>1.1</v>
      </c>
      <c r="O108" s="16">
        <v>3</v>
      </c>
      <c r="P108" s="17">
        <v>2.02272727272727</v>
      </c>
      <c r="Q108" s="17">
        <v>0.355</v>
      </c>
      <c r="R108" s="17">
        <v>5.6978233034571</v>
      </c>
      <c r="S108" s="17">
        <v>2.02272727272727</v>
      </c>
      <c r="T108" s="17">
        <v>1</v>
      </c>
      <c r="U108" s="17">
        <v>0</v>
      </c>
      <c r="V108" s="22"/>
      <c r="W108" s="23" t="s">
        <v>785</v>
      </c>
    </row>
    <row r="109" ht="45" customHeight="1" spans="1:23">
      <c r="A109" s="8">
        <v>106</v>
      </c>
      <c r="B109" s="9" t="s">
        <v>1026</v>
      </c>
      <c r="C109" s="9" t="s">
        <v>926</v>
      </c>
      <c r="D109" s="9" t="s">
        <v>927</v>
      </c>
      <c r="E109" s="9" t="s">
        <v>35</v>
      </c>
      <c r="F109" s="9" t="s">
        <v>323</v>
      </c>
      <c r="G109" s="9" t="s">
        <v>944</v>
      </c>
      <c r="H109" s="10">
        <v>24</v>
      </c>
      <c r="I109" s="9" t="s">
        <v>61</v>
      </c>
      <c r="J109" s="9" t="s">
        <v>41</v>
      </c>
      <c r="K109" s="9" t="s">
        <v>1024</v>
      </c>
      <c r="L109" s="9" t="s">
        <v>1025</v>
      </c>
      <c r="M109" s="15">
        <v>15.16</v>
      </c>
      <c r="N109" s="16">
        <v>1.1</v>
      </c>
      <c r="O109" s="16">
        <v>6</v>
      </c>
      <c r="P109" s="17">
        <v>3.44545454545455</v>
      </c>
      <c r="Q109" s="17">
        <v>0.355</v>
      </c>
      <c r="R109" s="17">
        <v>9.7055057618438</v>
      </c>
      <c r="S109" s="17">
        <v>2.02272727272727</v>
      </c>
      <c r="T109" s="17">
        <v>1.70337078651685</v>
      </c>
      <c r="U109" s="17">
        <v>1.42272727272728</v>
      </c>
      <c r="V109" s="22" t="s">
        <v>784</v>
      </c>
      <c r="W109" s="23" t="s">
        <v>785</v>
      </c>
    </row>
    <row r="110" ht="45" customHeight="1" spans="1:23">
      <c r="A110" s="8">
        <v>107</v>
      </c>
      <c r="B110" s="9" t="s">
        <v>1027</v>
      </c>
      <c r="C110" s="9" t="s">
        <v>926</v>
      </c>
      <c r="D110" s="9" t="s">
        <v>927</v>
      </c>
      <c r="E110" s="9" t="s">
        <v>35</v>
      </c>
      <c r="F110" s="9" t="s">
        <v>323</v>
      </c>
      <c r="G110" s="9" t="s">
        <v>944</v>
      </c>
      <c r="H110" s="10">
        <v>36</v>
      </c>
      <c r="I110" s="9" t="s">
        <v>61</v>
      </c>
      <c r="J110" s="9" t="s">
        <v>41</v>
      </c>
      <c r="K110" s="9" t="s">
        <v>1024</v>
      </c>
      <c r="L110" s="9" t="s">
        <v>1025</v>
      </c>
      <c r="M110" s="15">
        <v>22.41</v>
      </c>
      <c r="N110" s="16">
        <v>1.1</v>
      </c>
      <c r="O110" s="16">
        <v>6</v>
      </c>
      <c r="P110" s="17">
        <v>3.39545454545455</v>
      </c>
      <c r="Q110" s="17">
        <v>0.355</v>
      </c>
      <c r="R110" s="17">
        <v>9.56466069142127</v>
      </c>
      <c r="S110" s="17">
        <v>2.02272727272727</v>
      </c>
      <c r="T110" s="17">
        <v>1.67865168539326</v>
      </c>
      <c r="U110" s="17">
        <v>1.37272727272728</v>
      </c>
      <c r="V110" s="22" t="s">
        <v>784</v>
      </c>
      <c r="W110" s="23" t="s">
        <v>785</v>
      </c>
    </row>
    <row r="111" ht="45" customHeight="1" spans="1:23">
      <c r="A111" s="8">
        <v>108</v>
      </c>
      <c r="B111" s="9" t="s">
        <v>1028</v>
      </c>
      <c r="C111" s="9" t="s">
        <v>926</v>
      </c>
      <c r="D111" s="9" t="s">
        <v>962</v>
      </c>
      <c r="E111" s="9" t="s">
        <v>35</v>
      </c>
      <c r="F111" s="9" t="s">
        <v>963</v>
      </c>
      <c r="G111" s="9" t="s">
        <v>1029</v>
      </c>
      <c r="H111" s="10">
        <v>36</v>
      </c>
      <c r="I111" s="9" t="s">
        <v>39</v>
      </c>
      <c r="J111" s="9" t="s">
        <v>41</v>
      </c>
      <c r="K111" s="9" t="s">
        <v>1030</v>
      </c>
      <c r="L111" s="9" t="s">
        <v>1030</v>
      </c>
      <c r="M111" s="15">
        <v>11.34</v>
      </c>
      <c r="N111" s="16">
        <v>1.4</v>
      </c>
      <c r="O111" s="16">
        <v>6</v>
      </c>
      <c r="P111" s="17">
        <v>1.35</v>
      </c>
      <c r="Q111" s="17">
        <v>0.355</v>
      </c>
      <c r="R111" s="17">
        <v>3.80281690140845</v>
      </c>
      <c r="S111" s="17">
        <v>1.33660714285714</v>
      </c>
      <c r="T111" s="17">
        <v>1.01002004008016</v>
      </c>
      <c r="U111" s="17">
        <v>0.0133928571428601</v>
      </c>
      <c r="V111" s="22"/>
      <c r="W111" s="23" t="s">
        <v>785</v>
      </c>
    </row>
    <row r="112" ht="45" customHeight="1" spans="1:23">
      <c r="A112" s="8">
        <v>109</v>
      </c>
      <c r="B112" s="9" t="s">
        <v>1031</v>
      </c>
      <c r="C112" s="9" t="s">
        <v>926</v>
      </c>
      <c r="D112" s="9" t="s">
        <v>962</v>
      </c>
      <c r="E112" s="9" t="s">
        <v>35</v>
      </c>
      <c r="F112" s="9" t="s">
        <v>963</v>
      </c>
      <c r="G112" s="9" t="s">
        <v>1029</v>
      </c>
      <c r="H112" s="10">
        <v>48</v>
      </c>
      <c r="I112" s="9" t="s">
        <v>39</v>
      </c>
      <c r="J112" s="9" t="s">
        <v>41</v>
      </c>
      <c r="K112" s="9" t="s">
        <v>1030</v>
      </c>
      <c r="L112" s="9" t="s">
        <v>1030</v>
      </c>
      <c r="M112" s="15">
        <v>14.97</v>
      </c>
      <c r="N112" s="16">
        <v>1.4</v>
      </c>
      <c r="O112" s="16">
        <v>6</v>
      </c>
      <c r="P112" s="17">
        <v>1.33660714285714</v>
      </c>
      <c r="Q112" s="17">
        <v>0.355</v>
      </c>
      <c r="R112" s="17">
        <v>3.76509054325955</v>
      </c>
      <c r="S112" s="17">
        <v>1.33660714285714</v>
      </c>
      <c r="T112" s="17">
        <v>1</v>
      </c>
      <c r="U112" s="17">
        <v>0</v>
      </c>
      <c r="V112" s="22"/>
      <c r="W112" s="23" t="s">
        <v>785</v>
      </c>
    </row>
    <row r="113" ht="45" customHeight="1" spans="1:23">
      <c r="A113" s="8">
        <v>110</v>
      </c>
      <c r="B113" s="9" t="s">
        <v>1032</v>
      </c>
      <c r="C113" s="9" t="s">
        <v>926</v>
      </c>
      <c r="D113" s="9" t="s">
        <v>1033</v>
      </c>
      <c r="E113" s="9" t="s">
        <v>35</v>
      </c>
      <c r="F113" s="9" t="s">
        <v>1034</v>
      </c>
      <c r="G113" s="9" t="s">
        <v>1035</v>
      </c>
      <c r="H113" s="10">
        <v>12</v>
      </c>
      <c r="I113" s="9" t="s">
        <v>128</v>
      </c>
      <c r="J113" s="9" t="s">
        <v>41</v>
      </c>
      <c r="K113" s="9" t="s">
        <v>1036</v>
      </c>
      <c r="L113" s="9" t="s">
        <v>1036</v>
      </c>
      <c r="M113" s="15">
        <v>18.95</v>
      </c>
      <c r="N113" s="16">
        <v>1.4</v>
      </c>
      <c r="O113" s="16">
        <v>3</v>
      </c>
      <c r="P113" s="17">
        <v>3.38392857142857</v>
      </c>
      <c r="Q113" s="17">
        <v>0.355</v>
      </c>
      <c r="R113" s="17">
        <v>9.53219315895372</v>
      </c>
      <c r="S113" s="17">
        <v>3.38392857142857</v>
      </c>
      <c r="T113" s="17">
        <v>1</v>
      </c>
      <c r="U113" s="17">
        <v>0</v>
      </c>
      <c r="V113" s="22"/>
      <c r="W113" s="23" t="s">
        <v>785</v>
      </c>
    </row>
    <row r="114" ht="45" customHeight="1" spans="1:23">
      <c r="A114" s="8">
        <v>111</v>
      </c>
      <c r="B114" s="9" t="s">
        <v>1037</v>
      </c>
      <c r="C114" s="9" t="s">
        <v>926</v>
      </c>
      <c r="D114" s="9" t="s">
        <v>1033</v>
      </c>
      <c r="E114" s="9" t="s">
        <v>35</v>
      </c>
      <c r="F114" s="9" t="s">
        <v>1034</v>
      </c>
      <c r="G114" s="9" t="s">
        <v>1035</v>
      </c>
      <c r="H114" s="10">
        <v>24</v>
      </c>
      <c r="I114" s="9" t="s">
        <v>128</v>
      </c>
      <c r="J114" s="9" t="s">
        <v>41</v>
      </c>
      <c r="K114" s="9" t="s">
        <v>1036</v>
      </c>
      <c r="L114" s="9" t="s">
        <v>1036</v>
      </c>
      <c r="M114" s="18">
        <v>37.9</v>
      </c>
      <c r="N114" s="16">
        <v>1.4</v>
      </c>
      <c r="O114" s="16">
        <v>3</v>
      </c>
      <c r="P114" s="17">
        <v>3.38392857142857</v>
      </c>
      <c r="Q114" s="17">
        <v>0.355</v>
      </c>
      <c r="R114" s="17">
        <v>9.53219315895372</v>
      </c>
      <c r="S114" s="17">
        <v>3.38392857142857</v>
      </c>
      <c r="T114" s="17">
        <v>1</v>
      </c>
      <c r="U114" s="17">
        <v>0</v>
      </c>
      <c r="V114" s="22"/>
      <c r="W114" s="23" t="s">
        <v>785</v>
      </c>
    </row>
    <row r="115" ht="45" customHeight="1" spans="1:23">
      <c r="A115" s="8">
        <v>112</v>
      </c>
      <c r="B115" s="9" t="s">
        <v>1038</v>
      </c>
      <c r="C115" s="9" t="s">
        <v>926</v>
      </c>
      <c r="D115" s="9" t="s">
        <v>1039</v>
      </c>
      <c r="E115" s="9" t="s">
        <v>35</v>
      </c>
      <c r="F115" s="9" t="s">
        <v>475</v>
      </c>
      <c r="G115" s="9" t="s">
        <v>1040</v>
      </c>
      <c r="H115" s="10">
        <v>60</v>
      </c>
      <c r="I115" s="9" t="s">
        <v>477</v>
      </c>
      <c r="J115" s="9" t="s">
        <v>41</v>
      </c>
      <c r="K115" s="9" t="s">
        <v>1041</v>
      </c>
      <c r="L115" s="9" t="s">
        <v>1041</v>
      </c>
      <c r="M115" s="15">
        <v>11.12</v>
      </c>
      <c r="N115" s="16">
        <v>1.4</v>
      </c>
      <c r="O115" s="16">
        <v>15</v>
      </c>
      <c r="P115" s="17">
        <v>1.98571428571429</v>
      </c>
      <c r="Q115" s="17">
        <v>0.355</v>
      </c>
      <c r="R115" s="17">
        <v>5.59356136820927</v>
      </c>
      <c r="S115" s="17">
        <v>1.98520408163265</v>
      </c>
      <c r="T115" s="17">
        <v>1.00025700334105</v>
      </c>
      <c r="U115" s="17">
        <v>0.000510204081640042</v>
      </c>
      <c r="V115" s="22"/>
      <c r="W115" s="23" t="s">
        <v>785</v>
      </c>
    </row>
    <row r="116" ht="45" customHeight="1" spans="1:23">
      <c r="A116" s="8">
        <v>113</v>
      </c>
      <c r="B116" s="9" t="s">
        <v>1042</v>
      </c>
      <c r="C116" s="9" t="s">
        <v>926</v>
      </c>
      <c r="D116" s="9" t="s">
        <v>1039</v>
      </c>
      <c r="E116" s="9" t="s">
        <v>35</v>
      </c>
      <c r="F116" s="9" t="s">
        <v>475</v>
      </c>
      <c r="G116" s="9" t="s">
        <v>1040</v>
      </c>
      <c r="H116" s="10">
        <v>100</v>
      </c>
      <c r="I116" s="9" t="s">
        <v>477</v>
      </c>
      <c r="J116" s="9" t="s">
        <v>41</v>
      </c>
      <c r="K116" s="9" t="s">
        <v>1041</v>
      </c>
      <c r="L116" s="9" t="s">
        <v>1041</v>
      </c>
      <c r="M116" s="15">
        <v>18.53</v>
      </c>
      <c r="N116" s="16">
        <v>1.4</v>
      </c>
      <c r="O116" s="16">
        <v>15</v>
      </c>
      <c r="P116" s="17">
        <v>1.98535714285714</v>
      </c>
      <c r="Q116" s="17">
        <v>0.355</v>
      </c>
      <c r="R116" s="17">
        <v>5.59255533199194</v>
      </c>
      <c r="S116" s="17">
        <v>1.98520408163265</v>
      </c>
      <c r="T116" s="17">
        <v>1.00007710100231</v>
      </c>
      <c r="U116" s="17">
        <v>0.000153061224489992</v>
      </c>
      <c r="V116" s="22"/>
      <c r="W116" s="23" t="s">
        <v>785</v>
      </c>
    </row>
    <row r="117" ht="45" customHeight="1" spans="1:23">
      <c r="A117" s="8">
        <v>114</v>
      </c>
      <c r="B117" s="9" t="s">
        <v>1043</v>
      </c>
      <c r="C117" s="9" t="s">
        <v>926</v>
      </c>
      <c r="D117" s="9" t="s">
        <v>1039</v>
      </c>
      <c r="E117" s="9" t="s">
        <v>35</v>
      </c>
      <c r="F117" s="9" t="s">
        <v>475</v>
      </c>
      <c r="G117" s="9" t="s">
        <v>1044</v>
      </c>
      <c r="H117" s="10">
        <v>60</v>
      </c>
      <c r="I117" s="9" t="s">
        <v>477</v>
      </c>
      <c r="J117" s="9" t="s">
        <v>41</v>
      </c>
      <c r="K117" s="9" t="s">
        <v>1041</v>
      </c>
      <c r="L117" s="9" t="s">
        <v>1041</v>
      </c>
      <c r="M117" s="15">
        <v>11.12</v>
      </c>
      <c r="N117" s="16">
        <v>1.4</v>
      </c>
      <c r="O117" s="16">
        <v>15</v>
      </c>
      <c r="P117" s="17">
        <v>1.98571428571429</v>
      </c>
      <c r="Q117" s="17">
        <v>0.355</v>
      </c>
      <c r="R117" s="17">
        <v>5.59356136820927</v>
      </c>
      <c r="S117" s="17">
        <v>1.98520408163265</v>
      </c>
      <c r="T117" s="17">
        <v>1.00025700334105</v>
      </c>
      <c r="U117" s="17">
        <v>0.000510204081640042</v>
      </c>
      <c r="V117" s="22"/>
      <c r="W117" s="23" t="s">
        <v>785</v>
      </c>
    </row>
    <row r="118" ht="45" customHeight="1" spans="1:23">
      <c r="A118" s="8">
        <v>115</v>
      </c>
      <c r="B118" s="9" t="s">
        <v>1045</v>
      </c>
      <c r="C118" s="9" t="s">
        <v>926</v>
      </c>
      <c r="D118" s="9" t="s">
        <v>1039</v>
      </c>
      <c r="E118" s="9" t="s">
        <v>35</v>
      </c>
      <c r="F118" s="9" t="s">
        <v>475</v>
      </c>
      <c r="G118" s="9" t="s">
        <v>1044</v>
      </c>
      <c r="H118" s="10">
        <v>100</v>
      </c>
      <c r="I118" s="9" t="s">
        <v>477</v>
      </c>
      <c r="J118" s="9" t="s">
        <v>41</v>
      </c>
      <c r="K118" s="9" t="s">
        <v>1041</v>
      </c>
      <c r="L118" s="9" t="s">
        <v>1041</v>
      </c>
      <c r="M118" s="15">
        <v>18.53</v>
      </c>
      <c r="N118" s="16">
        <v>1.4</v>
      </c>
      <c r="O118" s="16">
        <v>15</v>
      </c>
      <c r="P118" s="17">
        <v>1.98535714285714</v>
      </c>
      <c r="Q118" s="17">
        <v>0.355</v>
      </c>
      <c r="R118" s="17">
        <v>5.59255533199194</v>
      </c>
      <c r="S118" s="17">
        <v>1.98520408163265</v>
      </c>
      <c r="T118" s="17">
        <v>1.00007710100231</v>
      </c>
      <c r="U118" s="17">
        <v>0.000153061224489992</v>
      </c>
      <c r="V118" s="22"/>
      <c r="W118" s="23" t="s">
        <v>785</v>
      </c>
    </row>
    <row r="119" ht="45" customHeight="1" spans="1:23">
      <c r="A119" s="8">
        <v>116</v>
      </c>
      <c r="B119" s="9" t="s">
        <v>1046</v>
      </c>
      <c r="C119" s="9" t="s">
        <v>926</v>
      </c>
      <c r="D119" s="9" t="s">
        <v>1039</v>
      </c>
      <c r="E119" s="9" t="s">
        <v>35</v>
      </c>
      <c r="F119" s="9" t="s">
        <v>475</v>
      </c>
      <c r="G119" s="9" t="s">
        <v>1044</v>
      </c>
      <c r="H119" s="10">
        <v>120</v>
      </c>
      <c r="I119" s="9" t="s">
        <v>477</v>
      </c>
      <c r="J119" s="9" t="s">
        <v>41</v>
      </c>
      <c r="K119" s="9" t="s">
        <v>1041</v>
      </c>
      <c r="L119" s="9" t="s">
        <v>1041</v>
      </c>
      <c r="M119" s="15">
        <v>22.24</v>
      </c>
      <c r="N119" s="16">
        <v>1.4</v>
      </c>
      <c r="O119" s="16">
        <v>15</v>
      </c>
      <c r="P119" s="17">
        <v>1.98571428571429</v>
      </c>
      <c r="Q119" s="17">
        <v>0.355</v>
      </c>
      <c r="R119" s="17">
        <v>5.59356136820927</v>
      </c>
      <c r="S119" s="17">
        <v>1.98520408163265</v>
      </c>
      <c r="T119" s="17">
        <v>1.00025700334105</v>
      </c>
      <c r="U119" s="17">
        <v>0.000510204081640042</v>
      </c>
      <c r="V119" s="22"/>
      <c r="W119" s="23" t="s">
        <v>785</v>
      </c>
    </row>
    <row r="120" ht="45" customHeight="1" spans="1:23">
      <c r="A120" s="8">
        <v>117</v>
      </c>
      <c r="B120" s="9" t="s">
        <v>1047</v>
      </c>
      <c r="C120" s="9" t="s">
        <v>926</v>
      </c>
      <c r="D120" s="9" t="s">
        <v>1039</v>
      </c>
      <c r="E120" s="9" t="s">
        <v>35</v>
      </c>
      <c r="F120" s="9" t="s">
        <v>475</v>
      </c>
      <c r="G120" s="9" t="s">
        <v>1044</v>
      </c>
      <c r="H120" s="10">
        <v>210</v>
      </c>
      <c r="I120" s="9" t="s">
        <v>477</v>
      </c>
      <c r="J120" s="9" t="s">
        <v>41</v>
      </c>
      <c r="K120" s="9" t="s">
        <v>1041</v>
      </c>
      <c r="L120" s="9" t="s">
        <v>1041</v>
      </c>
      <c r="M120" s="15">
        <v>38.91</v>
      </c>
      <c r="N120" s="16">
        <v>1.4</v>
      </c>
      <c r="O120" s="16">
        <v>15</v>
      </c>
      <c r="P120" s="17">
        <v>1.98520408163265</v>
      </c>
      <c r="Q120" s="17">
        <v>0.355</v>
      </c>
      <c r="R120" s="17">
        <v>5.5921241736131</v>
      </c>
      <c r="S120" s="17">
        <v>1.98520408163265</v>
      </c>
      <c r="T120" s="17">
        <v>1</v>
      </c>
      <c r="U120" s="17">
        <v>0</v>
      </c>
      <c r="V120" s="22"/>
      <c r="W120" s="23" t="s">
        <v>785</v>
      </c>
    </row>
    <row r="121" ht="45" customHeight="1" spans="1:23">
      <c r="A121" s="8">
        <v>118</v>
      </c>
      <c r="B121" s="9" t="s">
        <v>1048</v>
      </c>
      <c r="C121" s="9" t="s">
        <v>926</v>
      </c>
      <c r="D121" s="9" t="s">
        <v>1039</v>
      </c>
      <c r="E121" s="9" t="s">
        <v>35</v>
      </c>
      <c r="F121" s="9" t="s">
        <v>475</v>
      </c>
      <c r="G121" s="9" t="s">
        <v>1044</v>
      </c>
      <c r="H121" s="10">
        <v>240</v>
      </c>
      <c r="I121" s="9" t="s">
        <v>477</v>
      </c>
      <c r="J121" s="9" t="s">
        <v>41</v>
      </c>
      <c r="K121" s="9" t="s">
        <v>1041</v>
      </c>
      <c r="L121" s="9" t="s">
        <v>1041</v>
      </c>
      <c r="M121" s="15">
        <v>44.47</v>
      </c>
      <c r="N121" s="16">
        <v>1.4</v>
      </c>
      <c r="O121" s="16">
        <v>15</v>
      </c>
      <c r="P121" s="17">
        <v>1.98526785714286</v>
      </c>
      <c r="Q121" s="17">
        <v>0.355</v>
      </c>
      <c r="R121" s="17">
        <v>5.59230382293763</v>
      </c>
      <c r="S121" s="17">
        <v>1.98520408163265</v>
      </c>
      <c r="T121" s="17">
        <v>1.00003212541763</v>
      </c>
      <c r="U121" s="17">
        <v>6.37755102099735e-5</v>
      </c>
      <c r="V121" s="22"/>
      <c r="W121" s="23" t="s">
        <v>785</v>
      </c>
    </row>
    <row r="122" ht="45" customHeight="1" spans="1:23">
      <c r="A122" s="8">
        <v>119</v>
      </c>
      <c r="B122" s="9" t="s">
        <v>1049</v>
      </c>
      <c r="C122" s="9" t="s">
        <v>926</v>
      </c>
      <c r="D122" s="9" t="s">
        <v>927</v>
      </c>
      <c r="E122" s="9" t="s">
        <v>35</v>
      </c>
      <c r="F122" s="9" t="s">
        <v>58</v>
      </c>
      <c r="G122" s="9" t="s">
        <v>929</v>
      </c>
      <c r="H122" s="10">
        <v>24</v>
      </c>
      <c r="I122" s="9" t="s">
        <v>61</v>
      </c>
      <c r="J122" s="9" t="s">
        <v>41</v>
      </c>
      <c r="K122" s="9" t="s">
        <v>1050</v>
      </c>
      <c r="L122" s="9" t="s">
        <v>1051</v>
      </c>
      <c r="M122" s="15">
        <v>17.92</v>
      </c>
      <c r="N122" s="16">
        <v>1.1</v>
      </c>
      <c r="O122" s="16">
        <v>3</v>
      </c>
      <c r="P122" s="17">
        <v>2.03636363636364</v>
      </c>
      <c r="Q122" s="17">
        <v>0.355</v>
      </c>
      <c r="R122" s="17">
        <v>5.73623559539054</v>
      </c>
      <c r="S122" s="17">
        <v>2.00606060606061</v>
      </c>
      <c r="T122" s="17">
        <v>1.01510574018127</v>
      </c>
      <c r="U122" s="17">
        <v>0.0303030303030303</v>
      </c>
      <c r="V122" s="22"/>
      <c r="W122" s="23" t="s">
        <v>785</v>
      </c>
    </row>
    <row r="123" ht="45" customHeight="1" spans="1:23">
      <c r="A123" s="8">
        <v>120</v>
      </c>
      <c r="B123" s="9" t="s">
        <v>1052</v>
      </c>
      <c r="C123" s="9" t="s">
        <v>926</v>
      </c>
      <c r="D123" s="9" t="s">
        <v>927</v>
      </c>
      <c r="E123" s="9" t="s">
        <v>35</v>
      </c>
      <c r="F123" s="9" t="s">
        <v>58</v>
      </c>
      <c r="G123" s="9" t="s">
        <v>929</v>
      </c>
      <c r="H123" s="10">
        <v>36</v>
      </c>
      <c r="I123" s="9" t="s">
        <v>61</v>
      </c>
      <c r="J123" s="9" t="s">
        <v>41</v>
      </c>
      <c r="K123" s="9" t="s">
        <v>1050</v>
      </c>
      <c r="L123" s="9" t="s">
        <v>1051</v>
      </c>
      <c r="M123" s="15">
        <v>26.48</v>
      </c>
      <c r="N123" s="16">
        <v>1.1</v>
      </c>
      <c r="O123" s="16">
        <v>3</v>
      </c>
      <c r="P123" s="17">
        <v>2.00606060606061</v>
      </c>
      <c r="Q123" s="17">
        <v>0.355</v>
      </c>
      <c r="R123" s="17">
        <v>5.65087494664961</v>
      </c>
      <c r="S123" s="17">
        <v>2.00606060606061</v>
      </c>
      <c r="T123" s="17">
        <v>1</v>
      </c>
      <c r="U123" s="17">
        <v>0</v>
      </c>
      <c r="V123" s="22"/>
      <c r="W123" s="23" t="s">
        <v>785</v>
      </c>
    </row>
    <row r="124" ht="45" customHeight="1" spans="1:23">
      <c r="A124" s="8">
        <v>121</v>
      </c>
      <c r="B124" s="9" t="s">
        <v>1053</v>
      </c>
      <c r="C124" s="9" t="s">
        <v>926</v>
      </c>
      <c r="D124" s="9" t="s">
        <v>927</v>
      </c>
      <c r="E124" s="9" t="s">
        <v>35</v>
      </c>
      <c r="F124" s="9" t="s">
        <v>323</v>
      </c>
      <c r="G124" s="9" t="s">
        <v>944</v>
      </c>
      <c r="H124" s="10">
        <v>24</v>
      </c>
      <c r="I124" s="9" t="s">
        <v>61</v>
      </c>
      <c r="J124" s="9" t="s">
        <v>41</v>
      </c>
      <c r="K124" s="9" t="s">
        <v>1050</v>
      </c>
      <c r="L124" s="9" t="s">
        <v>1051</v>
      </c>
      <c r="M124" s="15">
        <v>8.96</v>
      </c>
      <c r="N124" s="16">
        <v>1.1</v>
      </c>
      <c r="O124" s="16">
        <v>6</v>
      </c>
      <c r="P124" s="17">
        <v>2.03636363636364</v>
      </c>
      <c r="Q124" s="17">
        <v>0.355</v>
      </c>
      <c r="R124" s="17">
        <v>5.73623559539054</v>
      </c>
      <c r="S124" s="17">
        <v>2.00606060606061</v>
      </c>
      <c r="T124" s="17">
        <v>1.01510574018127</v>
      </c>
      <c r="U124" s="17">
        <v>0.0303030303030303</v>
      </c>
      <c r="V124" s="22"/>
      <c r="W124" s="23" t="s">
        <v>785</v>
      </c>
    </row>
    <row r="125" ht="45" customHeight="1" spans="1:23">
      <c r="A125" s="8">
        <v>122</v>
      </c>
      <c r="B125" s="9" t="s">
        <v>1054</v>
      </c>
      <c r="C125" s="9" t="s">
        <v>926</v>
      </c>
      <c r="D125" s="9" t="s">
        <v>927</v>
      </c>
      <c r="E125" s="9" t="s">
        <v>35</v>
      </c>
      <c r="F125" s="9" t="s">
        <v>323</v>
      </c>
      <c r="G125" s="9" t="s">
        <v>944</v>
      </c>
      <c r="H125" s="10">
        <v>36</v>
      </c>
      <c r="I125" s="9" t="s">
        <v>61</v>
      </c>
      <c r="J125" s="9" t="s">
        <v>41</v>
      </c>
      <c r="K125" s="9" t="s">
        <v>1050</v>
      </c>
      <c r="L125" s="9" t="s">
        <v>1051</v>
      </c>
      <c r="M125" s="15">
        <v>13.24</v>
      </c>
      <c r="N125" s="16">
        <v>1.1</v>
      </c>
      <c r="O125" s="16">
        <v>6</v>
      </c>
      <c r="P125" s="17">
        <v>2.00606060606061</v>
      </c>
      <c r="Q125" s="17">
        <v>0.355</v>
      </c>
      <c r="R125" s="17">
        <v>5.65087494664961</v>
      </c>
      <c r="S125" s="17">
        <v>2.00606060606061</v>
      </c>
      <c r="T125" s="17">
        <v>1</v>
      </c>
      <c r="U125" s="17">
        <v>0</v>
      </c>
      <c r="V125" s="22"/>
      <c r="W125" s="23" t="s">
        <v>785</v>
      </c>
    </row>
    <row r="126" ht="45" customHeight="1" spans="1:23">
      <c r="A126" s="8">
        <v>123</v>
      </c>
      <c r="B126" s="9" t="s">
        <v>1055</v>
      </c>
      <c r="C126" s="9" t="s">
        <v>926</v>
      </c>
      <c r="D126" s="9" t="s">
        <v>927</v>
      </c>
      <c r="E126" s="9" t="s">
        <v>35</v>
      </c>
      <c r="F126" s="9" t="s">
        <v>58</v>
      </c>
      <c r="G126" s="9" t="s">
        <v>944</v>
      </c>
      <c r="H126" s="10">
        <v>24</v>
      </c>
      <c r="I126" s="9" t="s">
        <v>61</v>
      </c>
      <c r="J126" s="9" t="s">
        <v>41</v>
      </c>
      <c r="K126" s="9" t="s">
        <v>482</v>
      </c>
      <c r="L126" s="9" t="s">
        <v>482</v>
      </c>
      <c r="M126" s="15">
        <v>9.98</v>
      </c>
      <c r="N126" s="16">
        <v>1.1</v>
      </c>
      <c r="O126" s="16">
        <v>6</v>
      </c>
      <c r="P126" s="17">
        <v>2.26818181818182</v>
      </c>
      <c r="Q126" s="17">
        <v>0.355</v>
      </c>
      <c r="R126" s="17">
        <v>6.38924455825865</v>
      </c>
      <c r="S126" s="17">
        <v>2.26818181818182</v>
      </c>
      <c r="T126" s="17">
        <v>1</v>
      </c>
      <c r="U126" s="17">
        <v>0</v>
      </c>
      <c r="V126" s="22"/>
      <c r="W126" s="23" t="s">
        <v>785</v>
      </c>
    </row>
    <row r="127" ht="45" customHeight="1" spans="1:23">
      <c r="A127" s="8">
        <v>124</v>
      </c>
      <c r="B127" s="9" t="s">
        <v>1056</v>
      </c>
      <c r="C127" s="9" t="s">
        <v>926</v>
      </c>
      <c r="D127" s="9" t="s">
        <v>927</v>
      </c>
      <c r="E127" s="9" t="s">
        <v>35</v>
      </c>
      <c r="F127" s="9" t="s">
        <v>58</v>
      </c>
      <c r="G127" s="9" t="s">
        <v>944</v>
      </c>
      <c r="H127" s="10">
        <v>36</v>
      </c>
      <c r="I127" s="9" t="s">
        <v>61</v>
      </c>
      <c r="J127" s="9" t="s">
        <v>41</v>
      </c>
      <c r="K127" s="9" t="s">
        <v>917</v>
      </c>
      <c r="L127" s="9" t="s">
        <v>917</v>
      </c>
      <c r="M127" s="18">
        <v>29.8</v>
      </c>
      <c r="N127" s="16">
        <v>1.1</v>
      </c>
      <c r="O127" s="16">
        <v>6</v>
      </c>
      <c r="P127" s="17">
        <v>4.51515151515152</v>
      </c>
      <c r="Q127" s="17">
        <v>0.355</v>
      </c>
      <c r="R127" s="17">
        <v>12.7187366623986</v>
      </c>
      <c r="S127" s="17">
        <v>4.51515151515152</v>
      </c>
      <c r="T127" s="17">
        <v>1</v>
      </c>
      <c r="U127" s="17">
        <v>0</v>
      </c>
      <c r="V127" s="22"/>
      <c r="W127" s="23" t="s">
        <v>785</v>
      </c>
    </row>
    <row r="128" ht="45" customHeight="1" spans="1:23">
      <c r="A128" s="8">
        <v>125</v>
      </c>
      <c r="B128" s="9" t="s">
        <v>1057</v>
      </c>
      <c r="C128" s="9" t="s">
        <v>926</v>
      </c>
      <c r="D128" s="9" t="s">
        <v>927</v>
      </c>
      <c r="E128" s="9" t="s">
        <v>35</v>
      </c>
      <c r="F128" s="9" t="s">
        <v>928</v>
      </c>
      <c r="G128" s="9" t="s">
        <v>944</v>
      </c>
      <c r="H128" s="10">
        <v>36</v>
      </c>
      <c r="I128" s="9" t="s">
        <v>61</v>
      </c>
      <c r="J128" s="9" t="s">
        <v>41</v>
      </c>
      <c r="K128" s="9" t="s">
        <v>1058</v>
      </c>
      <c r="L128" s="9" t="s">
        <v>1058</v>
      </c>
      <c r="M128" s="18">
        <v>29.5</v>
      </c>
      <c r="N128" s="16">
        <v>1.1</v>
      </c>
      <c r="O128" s="16">
        <v>6</v>
      </c>
      <c r="P128" s="17">
        <v>4.46969696969697</v>
      </c>
      <c r="Q128" s="17">
        <v>0.355</v>
      </c>
      <c r="R128" s="17">
        <v>12.5906956892872</v>
      </c>
      <c r="S128" s="17">
        <v>4.46969696969697</v>
      </c>
      <c r="T128" s="17">
        <v>1</v>
      </c>
      <c r="U128" s="17">
        <v>0</v>
      </c>
      <c r="V128" s="22"/>
      <c r="W128" s="23" t="s">
        <v>785</v>
      </c>
    </row>
    <row r="129" ht="45" customHeight="1" spans="1:23">
      <c r="A129" s="8">
        <v>126</v>
      </c>
      <c r="B129" s="9" t="s">
        <v>1059</v>
      </c>
      <c r="C129" s="9" t="s">
        <v>926</v>
      </c>
      <c r="D129" s="9" t="s">
        <v>927</v>
      </c>
      <c r="E129" s="9" t="s">
        <v>35</v>
      </c>
      <c r="F129" s="9" t="s">
        <v>58</v>
      </c>
      <c r="G129" s="9" t="s">
        <v>929</v>
      </c>
      <c r="H129" s="10">
        <v>24</v>
      </c>
      <c r="I129" s="9" t="s">
        <v>61</v>
      </c>
      <c r="J129" s="9" t="s">
        <v>41</v>
      </c>
      <c r="K129" s="9" t="s">
        <v>1060</v>
      </c>
      <c r="L129" s="9" t="s">
        <v>1060</v>
      </c>
      <c r="M129" s="15">
        <v>15.35</v>
      </c>
      <c r="N129" s="16">
        <v>1.1</v>
      </c>
      <c r="O129" s="16">
        <v>3</v>
      </c>
      <c r="P129" s="17">
        <v>1.74431818181818</v>
      </c>
      <c r="Q129" s="17">
        <v>0.355</v>
      </c>
      <c r="R129" s="17">
        <v>4.9135723431498</v>
      </c>
      <c r="S129" s="17">
        <v>1.65823863636364</v>
      </c>
      <c r="T129" s="17">
        <v>1.05191022785678</v>
      </c>
      <c r="U129" s="17">
        <v>0.08607954545454</v>
      </c>
      <c r="V129" s="22"/>
      <c r="W129" s="23" t="s">
        <v>785</v>
      </c>
    </row>
    <row r="130" ht="45" customHeight="1" spans="1:23">
      <c r="A130" s="8">
        <v>127</v>
      </c>
      <c r="B130" s="9" t="s">
        <v>1061</v>
      </c>
      <c r="C130" s="9" t="s">
        <v>926</v>
      </c>
      <c r="D130" s="9" t="s">
        <v>927</v>
      </c>
      <c r="E130" s="9" t="s">
        <v>35</v>
      </c>
      <c r="F130" s="9" t="s">
        <v>58</v>
      </c>
      <c r="G130" s="9" t="s">
        <v>929</v>
      </c>
      <c r="H130" s="10">
        <v>30</v>
      </c>
      <c r="I130" s="9" t="s">
        <v>61</v>
      </c>
      <c r="J130" s="9" t="s">
        <v>41</v>
      </c>
      <c r="K130" s="9" t="s">
        <v>1060</v>
      </c>
      <c r="L130" s="9" t="s">
        <v>1060</v>
      </c>
      <c r="M130" s="15">
        <v>19.03</v>
      </c>
      <c r="N130" s="16">
        <v>1.1</v>
      </c>
      <c r="O130" s="16">
        <v>3</v>
      </c>
      <c r="P130" s="17">
        <v>1.73</v>
      </c>
      <c r="Q130" s="17">
        <v>0.355</v>
      </c>
      <c r="R130" s="17">
        <v>4.87323943661972</v>
      </c>
      <c r="S130" s="17">
        <v>1.65823863636364</v>
      </c>
      <c r="T130" s="17">
        <v>1.04327565530238</v>
      </c>
      <c r="U130" s="17">
        <v>0.0717613636363599</v>
      </c>
      <c r="V130" s="22"/>
      <c r="W130" s="23" t="s">
        <v>785</v>
      </c>
    </row>
    <row r="131" ht="45" customHeight="1" spans="1:23">
      <c r="A131" s="8">
        <v>128</v>
      </c>
      <c r="B131" s="9" t="s">
        <v>1062</v>
      </c>
      <c r="C131" s="9" t="s">
        <v>926</v>
      </c>
      <c r="D131" s="9" t="s">
        <v>927</v>
      </c>
      <c r="E131" s="9" t="s">
        <v>35</v>
      </c>
      <c r="F131" s="9" t="s">
        <v>58</v>
      </c>
      <c r="G131" s="9" t="s">
        <v>929</v>
      </c>
      <c r="H131" s="10">
        <v>36</v>
      </c>
      <c r="I131" s="9" t="s">
        <v>61</v>
      </c>
      <c r="J131" s="9" t="s">
        <v>41</v>
      </c>
      <c r="K131" s="9" t="s">
        <v>1060</v>
      </c>
      <c r="L131" s="9" t="s">
        <v>1060</v>
      </c>
      <c r="M131" s="15">
        <v>22.69</v>
      </c>
      <c r="N131" s="16">
        <v>1.1</v>
      </c>
      <c r="O131" s="16">
        <v>3</v>
      </c>
      <c r="P131" s="17">
        <v>1.71893939393939</v>
      </c>
      <c r="Q131" s="17">
        <v>0.355</v>
      </c>
      <c r="R131" s="17">
        <v>4.84208279982927</v>
      </c>
      <c r="S131" s="17">
        <v>1.65823863636364</v>
      </c>
      <c r="T131" s="17">
        <v>1.03660556221803</v>
      </c>
      <c r="U131" s="17">
        <v>0.0607007575757499</v>
      </c>
      <c r="V131" s="22"/>
      <c r="W131" s="23" t="s">
        <v>785</v>
      </c>
    </row>
    <row r="132" ht="45" customHeight="1" spans="1:23">
      <c r="A132" s="8">
        <v>129</v>
      </c>
      <c r="B132" s="9" t="s">
        <v>1063</v>
      </c>
      <c r="C132" s="9" t="s">
        <v>926</v>
      </c>
      <c r="D132" s="9" t="s">
        <v>927</v>
      </c>
      <c r="E132" s="9" t="s">
        <v>35</v>
      </c>
      <c r="F132" s="9" t="s">
        <v>58</v>
      </c>
      <c r="G132" s="9" t="s">
        <v>929</v>
      </c>
      <c r="H132" s="10">
        <v>96</v>
      </c>
      <c r="I132" s="9" t="s">
        <v>61</v>
      </c>
      <c r="J132" s="9" t="s">
        <v>41</v>
      </c>
      <c r="K132" s="9" t="s">
        <v>1060</v>
      </c>
      <c r="L132" s="9" t="s">
        <v>1060</v>
      </c>
      <c r="M132" s="15">
        <v>58.37</v>
      </c>
      <c r="N132" s="16">
        <v>1.1</v>
      </c>
      <c r="O132" s="16">
        <v>3</v>
      </c>
      <c r="P132" s="17">
        <v>1.65823863636364</v>
      </c>
      <c r="Q132" s="17">
        <v>0.355</v>
      </c>
      <c r="R132" s="17">
        <v>4.67109475032011</v>
      </c>
      <c r="S132" s="17">
        <v>1.65823863636364</v>
      </c>
      <c r="T132" s="17">
        <v>1</v>
      </c>
      <c r="U132" s="17">
        <v>0</v>
      </c>
      <c r="V132" s="22"/>
      <c r="W132" s="23" t="s">
        <v>785</v>
      </c>
    </row>
    <row r="133" ht="45" customHeight="1" spans="1:23">
      <c r="A133" s="8">
        <v>130</v>
      </c>
      <c r="B133" s="9" t="s">
        <v>1064</v>
      </c>
      <c r="C133" s="9" t="s">
        <v>926</v>
      </c>
      <c r="D133" s="9" t="s">
        <v>927</v>
      </c>
      <c r="E133" s="9" t="s">
        <v>35</v>
      </c>
      <c r="F133" s="9" t="s">
        <v>58</v>
      </c>
      <c r="G133" s="9" t="s">
        <v>944</v>
      </c>
      <c r="H133" s="10">
        <v>30</v>
      </c>
      <c r="I133" s="9" t="s">
        <v>61</v>
      </c>
      <c r="J133" s="9" t="s">
        <v>41</v>
      </c>
      <c r="K133" s="9" t="s">
        <v>1060</v>
      </c>
      <c r="L133" s="9" t="s">
        <v>1060</v>
      </c>
      <c r="M133" s="15">
        <v>13.16</v>
      </c>
      <c r="N133" s="16">
        <v>1.1</v>
      </c>
      <c r="O133" s="16">
        <v>6</v>
      </c>
      <c r="P133" s="17">
        <v>2.39272727272727</v>
      </c>
      <c r="Q133" s="17">
        <v>0.355</v>
      </c>
      <c r="R133" s="17">
        <v>6.74007682458386</v>
      </c>
      <c r="S133" s="17">
        <v>1.65823863636364</v>
      </c>
      <c r="T133" s="17">
        <v>1.44293301353435</v>
      </c>
      <c r="U133" s="17">
        <v>0.73448863636363</v>
      </c>
      <c r="V133" s="22" t="s">
        <v>784</v>
      </c>
      <c r="W133" s="23" t="s">
        <v>785</v>
      </c>
    </row>
    <row r="134" ht="45" customHeight="1" spans="1:23">
      <c r="A134" s="8">
        <v>131</v>
      </c>
      <c r="B134" s="9" t="s">
        <v>1065</v>
      </c>
      <c r="C134" s="9" t="s">
        <v>926</v>
      </c>
      <c r="D134" s="9" t="s">
        <v>927</v>
      </c>
      <c r="E134" s="9" t="s">
        <v>35</v>
      </c>
      <c r="F134" s="9" t="s">
        <v>58</v>
      </c>
      <c r="G134" s="9" t="s">
        <v>944</v>
      </c>
      <c r="H134" s="10">
        <v>42</v>
      </c>
      <c r="I134" s="9" t="s">
        <v>61</v>
      </c>
      <c r="J134" s="9" t="s">
        <v>41</v>
      </c>
      <c r="K134" s="9" t="s">
        <v>1060</v>
      </c>
      <c r="L134" s="9" t="s">
        <v>1060</v>
      </c>
      <c r="M134" s="18">
        <v>18.2</v>
      </c>
      <c r="N134" s="16">
        <v>1.1</v>
      </c>
      <c r="O134" s="16">
        <v>6</v>
      </c>
      <c r="P134" s="17">
        <v>2.36363636363636</v>
      </c>
      <c r="Q134" s="17">
        <v>0.355</v>
      </c>
      <c r="R134" s="17">
        <v>6.65813060179256</v>
      </c>
      <c r="S134" s="17">
        <v>1.65823863636364</v>
      </c>
      <c r="T134" s="17">
        <v>1.42538975501114</v>
      </c>
      <c r="U134" s="17">
        <v>0.70539772727272</v>
      </c>
      <c r="V134" s="22" t="s">
        <v>784</v>
      </c>
      <c r="W134" s="23" t="s">
        <v>785</v>
      </c>
    </row>
    <row r="135" ht="45" customHeight="1" spans="1:23">
      <c r="A135" s="8">
        <v>132</v>
      </c>
      <c r="B135" s="9" t="s">
        <v>1066</v>
      </c>
      <c r="C135" s="9" t="s">
        <v>926</v>
      </c>
      <c r="D135" s="9" t="s">
        <v>1067</v>
      </c>
      <c r="E135" s="9" t="s">
        <v>35</v>
      </c>
      <c r="F135" s="9" t="s">
        <v>229</v>
      </c>
      <c r="G135" s="9" t="s">
        <v>1068</v>
      </c>
      <c r="H135" s="10">
        <v>6</v>
      </c>
      <c r="I135" s="9" t="s">
        <v>120</v>
      </c>
      <c r="J135" s="9" t="s">
        <v>41</v>
      </c>
      <c r="K135" s="9" t="s">
        <v>1069</v>
      </c>
      <c r="L135" s="9" t="s">
        <v>1069</v>
      </c>
      <c r="M135" s="15">
        <v>9.98</v>
      </c>
      <c r="N135" s="16">
        <v>1.125</v>
      </c>
      <c r="O135" s="16">
        <v>3</v>
      </c>
      <c r="P135" s="17">
        <v>4.43555555555556</v>
      </c>
      <c r="Q135" s="17">
        <v>0.355</v>
      </c>
      <c r="R135" s="17">
        <v>12.4945226917058</v>
      </c>
      <c r="S135" s="17">
        <v>4.43555555555556</v>
      </c>
      <c r="T135" s="17">
        <v>1</v>
      </c>
      <c r="U135" s="17">
        <v>0</v>
      </c>
      <c r="V135" s="22"/>
      <c r="W135" s="23" t="s">
        <v>785</v>
      </c>
    </row>
    <row r="136" ht="45" customHeight="1" spans="1:23">
      <c r="A136" s="8">
        <v>133</v>
      </c>
      <c r="B136" s="9" t="s">
        <v>1070</v>
      </c>
      <c r="C136" s="9" t="s">
        <v>926</v>
      </c>
      <c r="D136" s="9" t="s">
        <v>1067</v>
      </c>
      <c r="E136" s="9" t="s">
        <v>35</v>
      </c>
      <c r="F136" s="9" t="s">
        <v>229</v>
      </c>
      <c r="G136" s="9" t="s">
        <v>1068</v>
      </c>
      <c r="H136" s="10">
        <v>12</v>
      </c>
      <c r="I136" s="9" t="s">
        <v>120</v>
      </c>
      <c r="J136" s="9" t="s">
        <v>41</v>
      </c>
      <c r="K136" s="9" t="s">
        <v>1069</v>
      </c>
      <c r="L136" s="9" t="s">
        <v>1069</v>
      </c>
      <c r="M136" s="15">
        <v>19.96</v>
      </c>
      <c r="N136" s="16">
        <v>1.125</v>
      </c>
      <c r="O136" s="16">
        <v>3</v>
      </c>
      <c r="P136" s="17">
        <v>4.43555555555556</v>
      </c>
      <c r="Q136" s="17">
        <v>0.355</v>
      </c>
      <c r="R136" s="17">
        <v>12.4945226917058</v>
      </c>
      <c r="S136" s="17">
        <v>4.43555555555556</v>
      </c>
      <c r="T136" s="17">
        <v>1</v>
      </c>
      <c r="U136" s="17">
        <v>0</v>
      </c>
      <c r="V136" s="22"/>
      <c r="W136" s="23" t="s">
        <v>785</v>
      </c>
    </row>
  </sheetData>
  <autoFilter xmlns:etc="http://www.wps.cn/officeDocument/2017/etCustomData" ref="A3:W136" etc:filterBottomFollowUsedRange="0">
    <extLst/>
  </autoFilter>
  <mergeCells count="1">
    <mergeCell ref="A2:W2"/>
  </mergeCells>
  <pageMargins left="0.751388888888889" right="0.751388888888889" top="1" bottom="1" header="0.5" footer="0.5"/>
  <pageSetup paperSize="9" scale="9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首批扩围接续同组超3倍药品表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cheng</dc:creator>
  <cp:lastModifiedBy>HuGuang</cp:lastModifiedBy>
  <dcterms:created xsi:type="dcterms:W3CDTF">2025-04-03T14:22:00Z</dcterms:created>
  <dcterms:modified xsi:type="dcterms:W3CDTF">2025-05-30T10:51:15Z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2025-04-03T16:42:39Z</vt:filetime>
  </property>
  <property fmtid="{D5CDD505-2E9C-101B-9397-08002B2CF9AE}" pid="4" name="ICV">
    <vt:lpwstr>880CE2526F8D4D829CC38DCCCE893930_13</vt:lpwstr>
  </property>
  <property fmtid="{D5CDD505-2E9C-101B-9397-08002B2CF9AE}" pid="5" name="KSOProductBuildVer">
    <vt:lpwstr>2052-12.1.0.20784</vt:lpwstr>
  </property>
  <property fmtid="{D5CDD505-2E9C-101B-9397-08002B2CF9AE}" pid="6" name="KSOReadingLayout">
    <vt:bool>false</vt:bool>
  </property>
</Properties>
</file>